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corpcommon.com\users\ETA067\MY Documents\Elg\"/>
    </mc:Choice>
  </mc:AlternateContent>
  <bookViews>
    <workbookView xWindow="480" yWindow="75" windowWidth="10380" windowHeight="5775"/>
  </bookViews>
  <sheets>
    <sheet name="2015" sheetId="11" r:id="rId1"/>
    <sheet name="2014" sheetId="9" r:id="rId2"/>
    <sheet name="2013" sheetId="10" r:id="rId3"/>
    <sheet name="2012" sheetId="8" r:id="rId4"/>
    <sheet name="2011" sheetId="7" r:id="rId5"/>
    <sheet name="2010" sheetId="6" r:id="rId6"/>
    <sheet name="2009" sheetId="5" r:id="rId7"/>
    <sheet name="2006 - 2008" sheetId="4" r:id="rId8"/>
    <sheet name="2003 - 2005" sheetId="2" r:id="rId9"/>
    <sheet name="2002" sheetId="3" r:id="rId10"/>
  </sheets>
  <definedNames>
    <definedName name="_xlnm.Print_Area" localSheetId="6">'2009'!$A$1:$F$31</definedName>
  </definedNames>
  <calcPr calcId="152511"/>
</workbook>
</file>

<file path=xl/calcChain.xml><?xml version="1.0" encoding="utf-8"?>
<calcChain xmlns="http://schemas.openxmlformats.org/spreadsheetml/2006/main">
  <c r="D21" i="11" l="1"/>
  <c r="C21" i="11"/>
  <c r="F21" i="11" s="1"/>
  <c r="D22" i="9"/>
  <c r="C22" i="9"/>
  <c r="D18" i="10"/>
  <c r="C18" i="10"/>
  <c r="F22" i="9" l="1"/>
  <c r="F18" i="10"/>
  <c r="D20" i="8"/>
  <c r="C20" i="8"/>
  <c r="C22" i="7"/>
  <c r="D22" i="7"/>
  <c r="D20" i="6"/>
  <c r="D22" i="6"/>
  <c r="C22" i="6"/>
  <c r="F22" i="6" s="1"/>
  <c r="C19" i="5"/>
  <c r="F19" i="5" s="1"/>
  <c r="D19" i="5"/>
  <c r="C48" i="4"/>
  <c r="F48" i="4" s="1"/>
  <c r="D48" i="4"/>
  <c r="C32" i="4"/>
  <c r="D32" i="4"/>
  <c r="F32" i="4"/>
  <c r="C20" i="4"/>
  <c r="D20" i="4"/>
  <c r="F20" i="4"/>
  <c r="C30" i="3"/>
  <c r="C16" i="3"/>
  <c r="D16" i="3"/>
  <c r="D17" i="3"/>
  <c r="D18" i="3" s="1"/>
  <c r="C23" i="3"/>
  <c r="C24" i="3" s="1"/>
  <c r="C18" i="3"/>
  <c r="F15" i="2"/>
  <c r="F26" i="2" s="1"/>
  <c r="D46" i="2"/>
  <c r="D41" i="2"/>
  <c r="C41" i="2"/>
  <c r="F39" i="2" l="1"/>
  <c r="D48" i="2" s="1"/>
  <c r="D53" i="2" s="1"/>
  <c r="D55" i="2" s="1"/>
  <c r="F27" i="2"/>
  <c r="F20" i="8"/>
  <c r="F22" i="7"/>
</calcChain>
</file>

<file path=xl/sharedStrings.xml><?xml version="1.0" encoding="utf-8"?>
<sst xmlns="http://schemas.openxmlformats.org/spreadsheetml/2006/main" count="339" uniqueCount="144">
  <si>
    <t>Inntekter</t>
  </si>
  <si>
    <t>Utgifter</t>
  </si>
  <si>
    <t>SUM</t>
  </si>
  <si>
    <t>Bjørn Braathen (kasserer)</t>
  </si>
  <si>
    <t>Sted og dato</t>
  </si>
  <si>
    <t>Dato</t>
  </si>
  <si>
    <t>Tekst</t>
  </si>
  <si>
    <t>Bankgebyr</t>
  </si>
  <si>
    <t>Innestående i bank</t>
  </si>
  <si>
    <t>Nettofomue</t>
  </si>
  <si>
    <t>Saldo</t>
  </si>
  <si>
    <t>Overskudd</t>
  </si>
  <si>
    <t>Fordringer</t>
  </si>
  <si>
    <t>REGNSKAP FOR 2003, 2004 og 2005</t>
  </si>
  <si>
    <t>Regnskap for Sirikirke Elgvald</t>
  </si>
  <si>
    <t>REGNSKAP FOR 2002</t>
  </si>
  <si>
    <t>22/11</t>
  </si>
  <si>
    <t>Innbetalt Røkebergsiden</t>
  </si>
  <si>
    <t>8/11</t>
  </si>
  <si>
    <t>Innbetalt Østerud Brekke</t>
  </si>
  <si>
    <t>18/11</t>
  </si>
  <si>
    <t>Innbetalt Ryghseter</t>
  </si>
  <si>
    <t>12/11</t>
  </si>
  <si>
    <t>Innbetalt Tore Næs</t>
  </si>
  <si>
    <t>6/12</t>
  </si>
  <si>
    <t>Innbetalt fra Braathen 2001+2002</t>
  </si>
  <si>
    <t>19/12</t>
  </si>
  <si>
    <t>Fellingsavgift til ØEK (elg)</t>
  </si>
  <si>
    <t>5/12</t>
  </si>
  <si>
    <t>Hjorteviltet</t>
  </si>
  <si>
    <t>31/12</t>
  </si>
  <si>
    <t>Renteinntekter</t>
  </si>
  <si>
    <t>Bankkonto 2220.07.34320</t>
  </si>
  <si>
    <t>Lån</t>
  </si>
  <si>
    <t>Jaktfeltene har betalt for mye for kalvene.  Satsene er 400 kr for voksent dyr og 230 kr for kalv.</t>
  </si>
  <si>
    <t xml:space="preserve">I Skandiabanken kan vi få 6-7% rente, ca: </t>
  </si>
  <si>
    <t>375 kr årlig</t>
  </si>
  <si>
    <t>Svein J Stenshorne        Petter Hoen         Pål H. Østerud       Geten Bjerknes</t>
  </si>
  <si>
    <t xml:space="preserve">Gjeld </t>
  </si>
  <si>
    <t>Innbetalt fra Tore Næs</t>
  </si>
  <si>
    <t>Innbetalt fra Jonn Ryghseter</t>
  </si>
  <si>
    <t>Innbetalt fra Tor Flesaker</t>
  </si>
  <si>
    <t>Fellingsavgift til Øvre Eiker kommune</t>
  </si>
  <si>
    <t>Innbetalt fra Røkebergsiden</t>
  </si>
  <si>
    <t>Innbetalt fra Braathen Jaktlag</t>
  </si>
  <si>
    <t>Bankavgifter</t>
  </si>
  <si>
    <t>Renter</t>
  </si>
  <si>
    <t>S A L D O</t>
  </si>
  <si>
    <t>Til Fredrik Braathen</t>
  </si>
  <si>
    <t>2005-0602</t>
  </si>
  <si>
    <t>Fra Øvre Eiker Kommune (F. Braathen)</t>
  </si>
  <si>
    <t>Innbetalt fra Erland Brekke</t>
  </si>
  <si>
    <t>Servering Bjørkedokk</t>
  </si>
  <si>
    <t>Leie Bjørkedokk (Nedre Eiker)</t>
  </si>
  <si>
    <t>Gjeld Bjørn Braathen Servering Bjørkedokk</t>
  </si>
  <si>
    <t>Nedgang i nettoformue de siste 3 år</t>
  </si>
  <si>
    <t>2005: Innbetalt fra jaktlag 8600, betalt til Øvre Eiker 9200 kr. Brekke/Østerud skylder 600 kr</t>
  </si>
  <si>
    <t>Fordringer fra Braathen fra 2003</t>
  </si>
  <si>
    <t>Fordringer fra Brekke/Østerud 2005</t>
  </si>
  <si>
    <t>2003: Innbetalt fra jaktlag 12.480 kr, betalt til Øvre Eiker 12.880 kr. Andre satser, men Braathen betalte minst.</t>
  </si>
  <si>
    <t>Avgift 100/400</t>
  </si>
  <si>
    <t>Fra Øvre Eiker Kommune (Beitetaksering)</t>
  </si>
  <si>
    <t>Gjeld Beitetakseringsprosjekt</t>
  </si>
  <si>
    <t>Forslag:  Øke fellingsavgiften for å dekke leie av Bjørkedokk, servering, etc. med 30 kr pr dyr.</t>
  </si>
  <si>
    <t>Bankkonto 2220.07.34320 Sirikirke Elgvald v/Bjørn Braathen</t>
  </si>
  <si>
    <t>REGNSKAP FOR 2006, 2007 og 2008</t>
  </si>
  <si>
    <t>Utgifter til Bjørn</t>
  </si>
  <si>
    <t>Leie møterom Nedre Eiker</t>
  </si>
  <si>
    <t>S U M</t>
  </si>
  <si>
    <t>Innbetalt fra Brekke/Østerud</t>
  </si>
  <si>
    <t>Betalt på vegne av MS Eikern</t>
  </si>
  <si>
    <t>Tilbakebetalt fra MS Eikern</t>
  </si>
  <si>
    <t>Leie Sanden for årsavslutning</t>
  </si>
  <si>
    <t>REGNSKAP FOR 2009</t>
  </si>
  <si>
    <t>Svein J Stenshorne        Petter Hoen         Tor Flesaker       Geten Bjerknes</t>
  </si>
  <si>
    <t>00016209449</t>
  </si>
  <si>
    <t>Org. nr.</t>
  </si>
  <si>
    <t>Innbetalt fra Braathen Jaktlag +2 hjort</t>
  </si>
  <si>
    <t>Innbetalt fra Braathen Jaktlag, inkl 2 hjort</t>
  </si>
  <si>
    <t>Morthen Alme            Petter Hoen              Tor Flesaker           Geten Bjerknes</t>
  </si>
  <si>
    <t>En skadd okse for mye?</t>
  </si>
  <si>
    <t>Forening</t>
  </si>
  <si>
    <t xml:space="preserve">Årsavslutning, mat </t>
  </si>
  <si>
    <t>Innbetalt fra Røkebergsiden for 2009</t>
  </si>
  <si>
    <t>Innbetalt fra Braathen Jaktlag for 2008</t>
  </si>
  <si>
    <t>Innbetalt fra Brekke/Østerud for 2008</t>
  </si>
  <si>
    <t>En kalv for mye ?</t>
  </si>
  <si>
    <t>REGNSKAP FOR 2010</t>
  </si>
  <si>
    <t>Nedre Eiker kommune</t>
  </si>
  <si>
    <t>Fredrik Braathen (mat)</t>
  </si>
  <si>
    <t>Bjørn Braathen 2 kalv, 4 Voks, 3 hjort</t>
  </si>
  <si>
    <t>Jonn Ryghseter 3 kalv, 3 voksne</t>
  </si>
  <si>
    <t>Mjøndalen nordr. Tore Næs</t>
  </si>
  <si>
    <t>Tor Kristoffer Flesaker</t>
  </si>
  <si>
    <t>Røkebergsiden, 2 kalv, 10 eldre</t>
  </si>
  <si>
    <t>Tore Næs for 2009</t>
  </si>
  <si>
    <t>REGNSKAP FOR 2011</t>
  </si>
  <si>
    <t>Betalt OK</t>
  </si>
  <si>
    <t>Kontroll 2011</t>
  </si>
  <si>
    <t>Dobbelt betaling</t>
  </si>
  <si>
    <t>Konto</t>
  </si>
  <si>
    <t>2220.07.34320</t>
  </si>
  <si>
    <t>Sirikirke Elgvald</t>
  </si>
  <si>
    <t>Julemat Idefix Catering 2011</t>
  </si>
  <si>
    <t>Årsavslutning, julemat 2010. M.Alme</t>
  </si>
  <si>
    <t>Fra Bjørn. 2 elg, 2 hjort</t>
  </si>
  <si>
    <t>Fellingsavgift til ØE kommune</t>
  </si>
  <si>
    <t>Fra Mjøndalen Nordr</t>
  </si>
  <si>
    <t>Fra Røkebergsiden</t>
  </si>
  <si>
    <t>Avgifter hele året</t>
  </si>
  <si>
    <t>REGNSKAP FOR 2012</t>
  </si>
  <si>
    <t>Mjøndalen nordr. Tore Næs har kommet i balanse</t>
  </si>
  <si>
    <t>Fra Tor Flesaker</t>
  </si>
  <si>
    <t xml:space="preserve">Har Jonn Ryghseter betalt? </t>
  </si>
  <si>
    <t>Abonnement Elgen</t>
  </si>
  <si>
    <t>LeieBjørkedokk 2 ganger til NE kommune</t>
  </si>
  <si>
    <t>Blomst.  Petter Hoen</t>
  </si>
  <si>
    <t xml:space="preserve">Fellesmøte etter 2012 sesongen kommer i 2013. </t>
  </si>
  <si>
    <t>Ikke betalt til ØE Kommune for 2012, kommer i 2013</t>
  </si>
  <si>
    <t>Fra Fredrik Braathen, bevertning julemøte</t>
  </si>
  <si>
    <t>REGNSKAP FOR 2013</t>
  </si>
  <si>
    <t>Til Fossesholm</t>
  </si>
  <si>
    <t>Til Øvre Eiker kommune 2012</t>
  </si>
  <si>
    <t>REGNSKAP FOR 2014</t>
  </si>
  <si>
    <t>Til Øvre Eiker kommune 2013</t>
  </si>
  <si>
    <t>REGNSKAP FOR 2015</t>
  </si>
  <si>
    <t>Fra Jonn Ryghseter 2014</t>
  </si>
  <si>
    <t>Fra Tor Flesaker 2014</t>
  </si>
  <si>
    <t>Til Øvre Eiker kommune 2014</t>
  </si>
  <si>
    <t>Fra Røkebergsiden 2014</t>
  </si>
  <si>
    <t>Fra Mjøndalen Nordr 2014</t>
  </si>
  <si>
    <t>Fra Røkebergsiden 2013</t>
  </si>
  <si>
    <t>Fra Tryterud 2013</t>
  </si>
  <si>
    <t>Fra Mjøndalen Nordr 2013</t>
  </si>
  <si>
    <t>Fra Tor Flesaker (OK) 2013</t>
  </si>
  <si>
    <t>Fra Jonn Ryghseter 2013</t>
  </si>
  <si>
    <t>Fra Jonn Ryghseter 2012</t>
  </si>
  <si>
    <t>Fra Røkebergsiden 2012</t>
  </si>
  <si>
    <t>Fra Bjørn. 3 elg, 2 hjort 2012</t>
  </si>
  <si>
    <t>Fra Mjøndalen Nordr 2012</t>
  </si>
  <si>
    <t>Fra Tor Flesaker 2012</t>
  </si>
  <si>
    <r>
      <t xml:space="preserve">Fra Jonn Ryghseter </t>
    </r>
    <r>
      <rPr>
        <b/>
        <sz val="10"/>
        <rFont val="Arial"/>
        <family val="2"/>
      </rPr>
      <t>2011</t>
    </r>
  </si>
  <si>
    <t>Fra Tryterud 2 hjort 2014</t>
  </si>
  <si>
    <t>Fra Tryterud 2 elg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</si>
</sst>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quotePrefix="1" applyNumberFormat="1"/>
    <xf numFmtId="0" fontId="2" fillId="0" borderId="0" xfId="0" applyFont="1"/>
    <xf numFmtId="14" fontId="0" fillId="0" borderId="0" xfId="0" applyNumberFormat="1"/>
    <xf numFmtId="0" fontId="3" fillId="0" borderId="0" xfId="0" applyFont="1"/>
    <xf numFmtId="14" fontId="0" fillId="0" borderId="0" xfId="0" quotePrefix="1" applyNumberForma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quotePrefix="1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2" fontId="2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quotePrefix="1" applyFont="1"/>
    <xf numFmtId="0" fontId="3" fillId="0" borderId="0" xfId="0" applyFont="1" applyAlignment="1">
      <alignment horizontal="left"/>
    </xf>
    <xf numFmtId="0" fontId="3" fillId="0" borderId="0" xfId="0" quotePrefix="1" applyFont="1"/>
    <xf numFmtId="0" fontId="2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15" sqref="D15"/>
    </sheetView>
  </sheetViews>
  <sheetFormatPr defaultRowHeight="12.75" x14ac:dyDescent="0.2"/>
  <cols>
    <col min="1" max="1" width="11.140625" customWidth="1"/>
    <col min="2" max="2" width="34" customWidth="1"/>
    <col min="3" max="3" width="10.5703125" customWidth="1"/>
    <col min="4" max="4" width="9" customWidth="1"/>
    <col min="5" max="5" width="2" customWidth="1"/>
  </cols>
  <sheetData>
    <row r="1" spans="1:6" ht="26.25" x14ac:dyDescent="0.4">
      <c r="A1" s="11" t="s">
        <v>14</v>
      </c>
    </row>
    <row r="2" spans="1:6" ht="15.75" x14ac:dyDescent="0.25">
      <c r="A2" s="31" t="s">
        <v>81</v>
      </c>
      <c r="B2" s="32" t="s">
        <v>75</v>
      </c>
    </row>
    <row r="3" spans="1:6" ht="15.75" x14ac:dyDescent="0.25">
      <c r="A3" s="31" t="s">
        <v>100</v>
      </c>
      <c r="B3" s="32" t="s">
        <v>101</v>
      </c>
      <c r="C3" s="31" t="s">
        <v>102</v>
      </c>
    </row>
    <row r="4" spans="1:6" x14ac:dyDescent="0.2">
      <c r="A4" s="33"/>
      <c r="B4" s="34"/>
      <c r="C4" s="6"/>
      <c r="D4" s="6"/>
      <c r="E4" s="6"/>
      <c r="F4" s="6"/>
    </row>
    <row r="5" spans="1:6" ht="18" x14ac:dyDescent="0.25">
      <c r="A5" s="12" t="s">
        <v>125</v>
      </c>
    </row>
    <row r="6" spans="1:6" x14ac:dyDescent="0.2">
      <c r="A6" s="17"/>
    </row>
    <row r="7" spans="1:6" x14ac:dyDescent="0.2">
      <c r="A7" s="13" t="s">
        <v>5</v>
      </c>
      <c r="B7" s="1" t="s">
        <v>6</v>
      </c>
      <c r="C7" s="9" t="s">
        <v>0</v>
      </c>
      <c r="D7" s="9" t="s">
        <v>1</v>
      </c>
      <c r="E7" s="10"/>
      <c r="F7" s="9" t="s">
        <v>10</v>
      </c>
    </row>
    <row r="8" spans="1:6" x14ac:dyDescent="0.2">
      <c r="A8" s="14">
        <v>42005</v>
      </c>
      <c r="B8" s="4" t="s">
        <v>47</v>
      </c>
      <c r="C8" s="25"/>
      <c r="D8" s="25"/>
      <c r="E8" s="25"/>
      <c r="F8" s="29">
        <v>7640</v>
      </c>
    </row>
    <row r="9" spans="1:6" x14ac:dyDescent="0.2">
      <c r="A9" s="16">
        <v>42012</v>
      </c>
      <c r="B9" s="6" t="s">
        <v>142</v>
      </c>
      <c r="C9">
        <v>800</v>
      </c>
      <c r="D9" s="25"/>
      <c r="E9" s="25"/>
      <c r="F9" s="29"/>
    </row>
    <row r="10" spans="1:6" x14ac:dyDescent="0.2">
      <c r="A10" s="16">
        <v>42013</v>
      </c>
      <c r="B10" s="6" t="s">
        <v>126</v>
      </c>
      <c r="C10">
        <v>400</v>
      </c>
      <c r="D10" s="25"/>
      <c r="E10" s="25"/>
      <c r="F10" s="29"/>
    </row>
    <row r="11" spans="1:6" x14ac:dyDescent="0.2">
      <c r="A11" s="14">
        <v>42020</v>
      </c>
      <c r="B11" s="6" t="s">
        <v>127</v>
      </c>
      <c r="C11" s="6">
        <v>400</v>
      </c>
    </row>
    <row r="12" spans="1:6" x14ac:dyDescent="0.2">
      <c r="A12" s="14">
        <v>42020</v>
      </c>
      <c r="B12" s="6" t="s">
        <v>128</v>
      </c>
      <c r="D12">
        <v>4100</v>
      </c>
    </row>
    <row r="13" spans="1:6" x14ac:dyDescent="0.2">
      <c r="A13" s="16">
        <v>42025</v>
      </c>
      <c r="B13" s="6" t="s">
        <v>126</v>
      </c>
      <c r="C13" s="6">
        <v>100</v>
      </c>
    </row>
    <row r="14" spans="1:6" x14ac:dyDescent="0.2">
      <c r="A14" s="16">
        <v>42023</v>
      </c>
      <c r="B14" s="6" t="s">
        <v>143</v>
      </c>
      <c r="C14" s="6">
        <v>1000</v>
      </c>
    </row>
    <row r="15" spans="1:6" x14ac:dyDescent="0.2">
      <c r="A15" s="16"/>
      <c r="B15" s="6" t="s">
        <v>121</v>
      </c>
      <c r="D15">
        <v>0</v>
      </c>
    </row>
    <row r="16" spans="1:6" x14ac:dyDescent="0.2">
      <c r="A16" s="16"/>
      <c r="B16" s="6"/>
    </row>
    <row r="17" spans="1:6" x14ac:dyDescent="0.2">
      <c r="A17" s="16"/>
      <c r="B17" s="6"/>
    </row>
    <row r="18" spans="1:6" x14ac:dyDescent="0.2">
      <c r="A18" s="16"/>
      <c r="B18" s="6" t="s">
        <v>46</v>
      </c>
      <c r="C18">
        <v>0</v>
      </c>
    </row>
    <row r="19" spans="1:6" x14ac:dyDescent="0.2">
      <c r="A19" s="16"/>
      <c r="B19" s="6" t="s">
        <v>109</v>
      </c>
      <c r="D19">
        <v>0</v>
      </c>
    </row>
    <row r="20" spans="1:6" x14ac:dyDescent="0.2">
      <c r="A20" s="17"/>
    </row>
    <row r="21" spans="1:6" x14ac:dyDescent="0.2">
      <c r="A21" s="14">
        <v>42369</v>
      </c>
      <c r="B21" s="4" t="s">
        <v>68</v>
      </c>
      <c r="C21" s="28">
        <f>SUM(C8:C20)</f>
        <v>2700</v>
      </c>
      <c r="D21" s="28">
        <f>SUM(D8:D20)</f>
        <v>4100</v>
      </c>
      <c r="E21" s="25"/>
      <c r="F21" s="28">
        <f>F8+C21-D21</f>
        <v>6240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4" sqref="B4"/>
    </sheetView>
  </sheetViews>
  <sheetFormatPr defaultRowHeight="12.75" x14ac:dyDescent="0.2"/>
  <cols>
    <col min="1" max="1" width="11.140625" customWidth="1"/>
    <col min="2" max="2" width="33.42578125" bestFit="1" customWidth="1"/>
    <col min="3" max="4" width="11.7109375" customWidth="1"/>
  </cols>
  <sheetData>
    <row r="1" spans="1:4" ht="20.25" x14ac:dyDescent="0.3">
      <c r="A1" s="19" t="s">
        <v>14</v>
      </c>
    </row>
    <row r="3" spans="1:4" ht="15.75" x14ac:dyDescent="0.25">
      <c r="A3" s="20" t="s">
        <v>15</v>
      </c>
    </row>
    <row r="5" spans="1:4" x14ac:dyDescent="0.2">
      <c r="A5" s="1" t="s">
        <v>5</v>
      </c>
      <c r="B5" s="1" t="s">
        <v>6</v>
      </c>
      <c r="C5" s="21" t="s">
        <v>0</v>
      </c>
      <c r="D5" s="21" t="s">
        <v>1</v>
      </c>
    </row>
    <row r="6" spans="1:4" x14ac:dyDescent="0.2">
      <c r="A6" s="7" t="s">
        <v>16</v>
      </c>
      <c r="B6" t="s">
        <v>17</v>
      </c>
      <c r="C6" s="22">
        <v>4800</v>
      </c>
      <c r="D6" s="22"/>
    </row>
    <row r="7" spans="1:4" x14ac:dyDescent="0.2">
      <c r="A7" s="7" t="s">
        <v>18</v>
      </c>
      <c r="B7" t="s">
        <v>19</v>
      </c>
      <c r="C7" s="22">
        <v>1800</v>
      </c>
      <c r="D7" s="22"/>
    </row>
    <row r="8" spans="1:4" x14ac:dyDescent="0.2">
      <c r="A8" s="7" t="s">
        <v>20</v>
      </c>
      <c r="B8" t="s">
        <v>21</v>
      </c>
      <c r="C8" s="22">
        <v>3000</v>
      </c>
      <c r="D8" s="22"/>
    </row>
    <row r="9" spans="1:4" x14ac:dyDescent="0.2">
      <c r="A9" s="7" t="s">
        <v>22</v>
      </c>
      <c r="B9" t="s">
        <v>23</v>
      </c>
      <c r="C9" s="22">
        <v>2500</v>
      </c>
      <c r="D9" s="22"/>
    </row>
    <row r="10" spans="1:4" x14ac:dyDescent="0.2">
      <c r="A10" s="7" t="s">
        <v>24</v>
      </c>
      <c r="B10" s="6" t="s">
        <v>25</v>
      </c>
      <c r="C10" s="22">
        <v>2510</v>
      </c>
      <c r="D10" s="22"/>
    </row>
    <row r="11" spans="1:4" x14ac:dyDescent="0.2">
      <c r="A11" s="7" t="s">
        <v>26</v>
      </c>
      <c r="B11" t="s">
        <v>27</v>
      </c>
      <c r="C11" s="22"/>
      <c r="D11" s="22">
        <v>11910</v>
      </c>
    </row>
    <row r="12" spans="1:4" x14ac:dyDescent="0.2">
      <c r="A12" s="7" t="s">
        <v>28</v>
      </c>
      <c r="B12" t="s">
        <v>29</v>
      </c>
      <c r="C12" s="22"/>
      <c r="D12" s="22">
        <v>80</v>
      </c>
    </row>
    <row r="13" spans="1:4" x14ac:dyDescent="0.2">
      <c r="A13" s="5"/>
      <c r="B13" t="s">
        <v>7</v>
      </c>
      <c r="C13" s="22"/>
      <c r="D13" s="22">
        <v>18</v>
      </c>
    </row>
    <row r="14" spans="1:4" x14ac:dyDescent="0.2">
      <c r="A14" s="5"/>
      <c r="B14" t="s">
        <v>7</v>
      </c>
      <c r="C14" s="22"/>
      <c r="D14" s="22">
        <v>18</v>
      </c>
    </row>
    <row r="15" spans="1:4" x14ac:dyDescent="0.2">
      <c r="A15" s="7" t="s">
        <v>30</v>
      </c>
      <c r="B15" t="s">
        <v>31</v>
      </c>
      <c r="C15" s="22">
        <v>91</v>
      </c>
      <c r="D15" s="22"/>
    </row>
    <row r="16" spans="1:4" x14ac:dyDescent="0.2">
      <c r="B16" s="4" t="s">
        <v>2</v>
      </c>
      <c r="C16" s="2">
        <f>SUM(C6:C15)</f>
        <v>14701</v>
      </c>
      <c r="D16" s="2">
        <f>SUM(D6:D15)</f>
        <v>12026</v>
      </c>
    </row>
    <row r="17" spans="1:4" x14ac:dyDescent="0.2">
      <c r="B17" s="1" t="s">
        <v>11</v>
      </c>
      <c r="C17" s="23"/>
      <c r="D17" s="2">
        <f>C16-D16</f>
        <v>2675</v>
      </c>
    </row>
    <row r="18" spans="1:4" x14ac:dyDescent="0.2">
      <c r="B18" s="1"/>
      <c r="C18" s="2">
        <f>SUM(C16:C17)</f>
        <v>14701</v>
      </c>
      <c r="D18" s="2">
        <f>SUM(D16:D17)</f>
        <v>14701</v>
      </c>
    </row>
    <row r="19" spans="1:4" x14ac:dyDescent="0.2">
      <c r="A19" s="1"/>
      <c r="B19" s="2"/>
      <c r="C19" s="2"/>
    </row>
    <row r="20" spans="1:4" x14ac:dyDescent="0.2">
      <c r="A20" s="1"/>
      <c r="B20" s="2"/>
      <c r="C20" s="2"/>
    </row>
    <row r="21" spans="1:4" x14ac:dyDescent="0.2">
      <c r="B21" s="3"/>
      <c r="C21" s="3"/>
    </row>
    <row r="22" spans="1:4" x14ac:dyDescent="0.2">
      <c r="A22" s="5">
        <v>37257</v>
      </c>
      <c r="B22" t="s">
        <v>32</v>
      </c>
      <c r="C22" s="22">
        <v>3102</v>
      </c>
    </row>
    <row r="23" spans="1:4" x14ac:dyDescent="0.2">
      <c r="B23" t="s">
        <v>11</v>
      </c>
      <c r="C23" s="22">
        <f>D17</f>
        <v>2675</v>
      </c>
    </row>
    <row r="24" spans="1:4" x14ac:dyDescent="0.2">
      <c r="A24" s="5">
        <v>37621</v>
      </c>
      <c r="B24" t="s">
        <v>32</v>
      </c>
      <c r="C24" s="24">
        <f>SUM(C22:C23)</f>
        <v>5777</v>
      </c>
    </row>
    <row r="25" spans="1:4" x14ac:dyDescent="0.2">
      <c r="C25" s="22"/>
    </row>
    <row r="26" spans="1:4" x14ac:dyDescent="0.2">
      <c r="C26" s="22"/>
    </row>
    <row r="27" spans="1:4" x14ac:dyDescent="0.2">
      <c r="A27" s="5">
        <v>37257</v>
      </c>
      <c r="B27" t="s">
        <v>8</v>
      </c>
      <c r="C27" s="22">
        <v>5777</v>
      </c>
    </row>
    <row r="28" spans="1:4" x14ac:dyDescent="0.2">
      <c r="B28" t="s">
        <v>12</v>
      </c>
      <c r="C28" s="22">
        <v>0</v>
      </c>
    </row>
    <row r="29" spans="1:4" x14ac:dyDescent="0.2">
      <c r="B29" t="s">
        <v>33</v>
      </c>
      <c r="C29" s="22">
        <v>0</v>
      </c>
    </row>
    <row r="30" spans="1:4" x14ac:dyDescent="0.2">
      <c r="A30" s="5">
        <v>37621</v>
      </c>
      <c r="B30" t="s">
        <v>9</v>
      </c>
      <c r="C30" s="24">
        <f>+C27+C28-C29</f>
        <v>5777</v>
      </c>
    </row>
    <row r="31" spans="1:4" x14ac:dyDescent="0.2">
      <c r="C31" s="22"/>
    </row>
    <row r="32" spans="1:4" x14ac:dyDescent="0.2">
      <c r="C32" s="22"/>
    </row>
    <row r="33" spans="1:3" x14ac:dyDescent="0.2">
      <c r="A33" t="s">
        <v>34</v>
      </c>
      <c r="C33" s="22"/>
    </row>
    <row r="34" spans="1:3" x14ac:dyDescent="0.2">
      <c r="A34" t="s">
        <v>35</v>
      </c>
      <c r="C34" s="3" t="s">
        <v>36</v>
      </c>
    </row>
    <row r="35" spans="1:3" x14ac:dyDescent="0.2">
      <c r="C35" s="3"/>
    </row>
    <row r="36" spans="1:3" x14ac:dyDescent="0.2">
      <c r="C36" s="3"/>
    </row>
    <row r="37" spans="1:3" x14ac:dyDescent="0.2">
      <c r="C37" s="22"/>
    </row>
    <row r="39" spans="1:3" x14ac:dyDescent="0.2">
      <c r="B39" t="s">
        <v>3</v>
      </c>
      <c r="C39" t="s">
        <v>4</v>
      </c>
    </row>
    <row r="44" spans="1:3" x14ac:dyDescent="0.2">
      <c r="A44" t="s">
        <v>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7" sqref="B17"/>
    </sheetView>
  </sheetViews>
  <sheetFormatPr defaultRowHeight="12.75" x14ac:dyDescent="0.2"/>
  <cols>
    <col min="1" max="1" width="11.140625" customWidth="1"/>
    <col min="2" max="2" width="34" customWidth="1"/>
    <col min="3" max="3" width="10.5703125" customWidth="1"/>
    <col min="4" max="4" width="9" customWidth="1"/>
    <col min="5" max="5" width="2" customWidth="1"/>
  </cols>
  <sheetData>
    <row r="1" spans="1:6" ht="26.25" x14ac:dyDescent="0.4">
      <c r="A1" s="11" t="s">
        <v>14</v>
      </c>
    </row>
    <row r="2" spans="1:6" ht="15.75" x14ac:dyDescent="0.25">
      <c r="A2" s="31" t="s">
        <v>81</v>
      </c>
      <c r="B2" s="32" t="s">
        <v>75</v>
      </c>
    </row>
    <row r="3" spans="1:6" ht="15.75" x14ac:dyDescent="0.25">
      <c r="A3" s="31" t="s">
        <v>100</v>
      </c>
      <c r="B3" s="32" t="s">
        <v>101</v>
      </c>
      <c r="C3" s="31" t="s">
        <v>102</v>
      </c>
    </row>
    <row r="4" spans="1:6" x14ac:dyDescent="0.2">
      <c r="A4" s="33"/>
      <c r="B4" s="34"/>
      <c r="C4" s="6"/>
      <c r="D4" s="6"/>
      <c r="E4" s="6"/>
      <c r="F4" s="6"/>
    </row>
    <row r="5" spans="1:6" ht="18" x14ac:dyDescent="0.25">
      <c r="A5" s="12" t="s">
        <v>123</v>
      </c>
    </row>
    <row r="6" spans="1:6" x14ac:dyDescent="0.2">
      <c r="A6" s="17"/>
    </row>
    <row r="7" spans="1:6" x14ac:dyDescent="0.2">
      <c r="A7" s="13" t="s">
        <v>5</v>
      </c>
      <c r="B7" s="1" t="s">
        <v>6</v>
      </c>
      <c r="C7" s="9" t="s">
        <v>0</v>
      </c>
      <c r="D7" s="9" t="s">
        <v>1</v>
      </c>
      <c r="E7" s="10"/>
      <c r="F7" s="9" t="s">
        <v>10</v>
      </c>
    </row>
    <row r="8" spans="1:6" x14ac:dyDescent="0.2">
      <c r="A8" s="14">
        <v>41640</v>
      </c>
      <c r="B8" s="4" t="s">
        <v>47</v>
      </c>
      <c r="C8" s="25"/>
      <c r="D8" s="25"/>
      <c r="E8" s="25"/>
      <c r="F8" s="29">
        <v>9949.5</v>
      </c>
    </row>
    <row r="9" spans="1:6" x14ac:dyDescent="0.2">
      <c r="A9" s="16">
        <v>41647</v>
      </c>
      <c r="B9" s="6" t="s">
        <v>131</v>
      </c>
      <c r="C9">
        <v>2900</v>
      </c>
      <c r="D9" s="25"/>
      <c r="E9" s="25"/>
      <c r="F9" s="29"/>
    </row>
    <row r="10" spans="1:6" x14ac:dyDescent="0.2">
      <c r="A10" s="16">
        <v>41648</v>
      </c>
      <c r="B10" s="6" t="s">
        <v>132</v>
      </c>
      <c r="C10">
        <v>1600</v>
      </c>
      <c r="D10" s="25"/>
      <c r="E10" s="25"/>
      <c r="F10" s="29"/>
    </row>
    <row r="11" spans="1:6" x14ac:dyDescent="0.2">
      <c r="A11" s="16">
        <v>41652</v>
      </c>
      <c r="B11" s="6" t="s">
        <v>133</v>
      </c>
      <c r="C11">
        <v>2200</v>
      </c>
      <c r="D11" s="25"/>
      <c r="E11" s="25"/>
      <c r="F11" s="29"/>
    </row>
    <row r="12" spans="1:6" x14ac:dyDescent="0.2">
      <c r="A12" s="16">
        <v>41652</v>
      </c>
      <c r="B12" s="6" t="s">
        <v>134</v>
      </c>
      <c r="C12">
        <v>0</v>
      </c>
    </row>
    <row r="13" spans="1:6" x14ac:dyDescent="0.2">
      <c r="A13" s="16">
        <v>41652</v>
      </c>
      <c r="B13" s="6" t="s">
        <v>121</v>
      </c>
      <c r="D13">
        <v>4325</v>
      </c>
    </row>
    <row r="14" spans="1:6" x14ac:dyDescent="0.2">
      <c r="A14" s="14">
        <v>41648</v>
      </c>
      <c r="B14" s="6" t="s">
        <v>124</v>
      </c>
      <c r="D14">
        <v>6500</v>
      </c>
    </row>
    <row r="15" spans="1:6" x14ac:dyDescent="0.2">
      <c r="A15" s="14">
        <v>41897</v>
      </c>
      <c r="B15" s="6" t="s">
        <v>121</v>
      </c>
      <c r="D15">
        <v>425</v>
      </c>
    </row>
    <row r="16" spans="1:6" x14ac:dyDescent="0.2">
      <c r="A16" s="14">
        <v>41935</v>
      </c>
      <c r="B16" s="6" t="s">
        <v>121</v>
      </c>
      <c r="D16">
        <v>450</v>
      </c>
    </row>
    <row r="17" spans="1:6" x14ac:dyDescent="0.2">
      <c r="A17" s="14">
        <v>41942</v>
      </c>
      <c r="B17" s="6" t="s">
        <v>129</v>
      </c>
      <c r="C17">
        <v>2200</v>
      </c>
      <c r="D17" s="25"/>
    </row>
    <row r="18" spans="1:6" x14ac:dyDescent="0.2">
      <c r="A18" s="16">
        <v>42002</v>
      </c>
      <c r="B18" s="6" t="s">
        <v>130</v>
      </c>
      <c r="C18">
        <v>500</v>
      </c>
    </row>
    <row r="19" spans="1:6" x14ac:dyDescent="0.2">
      <c r="A19" s="16"/>
      <c r="B19" s="6" t="s">
        <v>46</v>
      </c>
      <c r="C19">
        <v>3</v>
      </c>
    </row>
    <row r="20" spans="1:6" x14ac:dyDescent="0.2">
      <c r="A20" s="16"/>
      <c r="B20" s="6" t="s">
        <v>109</v>
      </c>
      <c r="D20">
        <v>12.5</v>
      </c>
    </row>
    <row r="21" spans="1:6" x14ac:dyDescent="0.2">
      <c r="A21" s="17"/>
    </row>
    <row r="22" spans="1:6" x14ac:dyDescent="0.2">
      <c r="A22" s="14">
        <v>42004</v>
      </c>
      <c r="B22" s="4" t="s">
        <v>68</v>
      </c>
      <c r="C22" s="28">
        <f>SUM(C8:C21)</f>
        <v>9403</v>
      </c>
      <c r="D22" s="28">
        <f>SUM(D8:D21)</f>
        <v>11712.5</v>
      </c>
      <c r="E22" s="25"/>
      <c r="F22" s="28">
        <f>F8+C22-D22</f>
        <v>7640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4" sqref="B14"/>
    </sheetView>
  </sheetViews>
  <sheetFormatPr defaultRowHeight="12.75" x14ac:dyDescent="0.2"/>
  <cols>
    <col min="1" max="1" width="11.140625" customWidth="1"/>
    <col min="2" max="2" width="34" customWidth="1"/>
    <col min="3" max="3" width="10.5703125" customWidth="1"/>
    <col min="4" max="4" width="9" customWidth="1"/>
    <col min="5" max="5" width="2" customWidth="1"/>
  </cols>
  <sheetData>
    <row r="1" spans="1:6" ht="26.25" x14ac:dyDescent="0.4">
      <c r="A1" s="11" t="s">
        <v>14</v>
      </c>
    </row>
    <row r="2" spans="1:6" ht="15.75" x14ac:dyDescent="0.25">
      <c r="A2" s="31" t="s">
        <v>81</v>
      </c>
      <c r="B2" s="32" t="s">
        <v>75</v>
      </c>
    </row>
    <row r="3" spans="1:6" ht="15.75" x14ac:dyDescent="0.25">
      <c r="A3" s="31" t="s">
        <v>100</v>
      </c>
      <c r="B3" s="32" t="s">
        <v>101</v>
      </c>
      <c r="C3" s="31" t="s">
        <v>102</v>
      </c>
    </row>
    <row r="4" spans="1:6" x14ac:dyDescent="0.2">
      <c r="A4" s="33"/>
      <c r="B4" s="34"/>
      <c r="C4" s="6"/>
      <c r="D4" s="6"/>
      <c r="E4" s="6"/>
      <c r="F4" s="6"/>
    </row>
    <row r="5" spans="1:6" ht="18" x14ac:dyDescent="0.25">
      <c r="A5" s="12" t="s">
        <v>120</v>
      </c>
    </row>
    <row r="6" spans="1:6" x14ac:dyDescent="0.2">
      <c r="A6" s="17"/>
    </row>
    <row r="7" spans="1:6" x14ac:dyDescent="0.2">
      <c r="A7" s="13" t="s">
        <v>5</v>
      </c>
      <c r="B7" s="1" t="s">
        <v>6</v>
      </c>
      <c r="C7" s="9" t="s">
        <v>0</v>
      </c>
      <c r="D7" s="9" t="s">
        <v>1</v>
      </c>
      <c r="E7" s="10"/>
      <c r="F7" s="9" t="s">
        <v>10</v>
      </c>
    </row>
    <row r="8" spans="1:6" x14ac:dyDescent="0.2">
      <c r="A8" s="14">
        <v>41275</v>
      </c>
      <c r="B8" s="4" t="s">
        <v>47</v>
      </c>
      <c r="C8" s="25"/>
      <c r="D8" s="25"/>
      <c r="E8" s="25"/>
      <c r="F8" s="29">
        <v>19167</v>
      </c>
    </row>
    <row r="9" spans="1:6" x14ac:dyDescent="0.2">
      <c r="A9" s="14">
        <v>41275</v>
      </c>
      <c r="B9" s="6" t="s">
        <v>136</v>
      </c>
      <c r="C9">
        <v>2600</v>
      </c>
    </row>
    <row r="10" spans="1:6" x14ac:dyDescent="0.2">
      <c r="A10" s="14">
        <v>41310</v>
      </c>
      <c r="B10" s="6" t="s">
        <v>121</v>
      </c>
      <c r="D10">
        <v>3690</v>
      </c>
    </row>
    <row r="11" spans="1:6" x14ac:dyDescent="0.2">
      <c r="A11" s="14">
        <v>41326</v>
      </c>
      <c r="B11" s="6" t="s">
        <v>122</v>
      </c>
      <c r="D11">
        <v>8600</v>
      </c>
    </row>
    <row r="12" spans="1:6" x14ac:dyDescent="0.2">
      <c r="A12" s="14">
        <v>41564</v>
      </c>
      <c r="B12" s="6" t="s">
        <v>48</v>
      </c>
      <c r="D12">
        <v>571</v>
      </c>
    </row>
    <row r="13" spans="1:6" x14ac:dyDescent="0.2">
      <c r="A13" s="14">
        <v>41569</v>
      </c>
      <c r="B13" s="6" t="s">
        <v>121</v>
      </c>
      <c r="D13">
        <v>850</v>
      </c>
    </row>
    <row r="14" spans="1:6" x14ac:dyDescent="0.2">
      <c r="A14" s="16">
        <v>41635</v>
      </c>
      <c r="B14" s="6" t="s">
        <v>135</v>
      </c>
      <c r="C14">
        <v>1900</v>
      </c>
    </row>
    <row r="15" spans="1:6" x14ac:dyDescent="0.2">
      <c r="A15" s="16"/>
      <c r="B15" s="6" t="s">
        <v>46</v>
      </c>
      <c r="C15">
        <v>6</v>
      </c>
    </row>
    <row r="16" spans="1:6" x14ac:dyDescent="0.2">
      <c r="A16" s="16"/>
      <c r="B16" s="6" t="s">
        <v>109</v>
      </c>
      <c r="D16">
        <v>12.5</v>
      </c>
    </row>
    <row r="17" spans="1:6" x14ac:dyDescent="0.2">
      <c r="A17" s="17"/>
    </row>
    <row r="18" spans="1:6" x14ac:dyDescent="0.2">
      <c r="A18" s="14">
        <v>41639</v>
      </c>
      <c r="B18" s="4" t="s">
        <v>68</v>
      </c>
      <c r="C18" s="28">
        <f>SUM(C8:C17)</f>
        <v>4506</v>
      </c>
      <c r="D18" s="28">
        <f>SUM(D8:D17)</f>
        <v>13723.5</v>
      </c>
      <c r="E18" s="25"/>
      <c r="F18" s="28">
        <f>F8+C18-D18</f>
        <v>9949.5</v>
      </c>
    </row>
    <row r="21" spans="1:6" x14ac:dyDescent="0.2">
      <c r="A21" s="5"/>
    </row>
    <row r="22" spans="1:6" x14ac:dyDescent="0.2">
      <c r="A22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6" sqref="B16"/>
    </sheetView>
  </sheetViews>
  <sheetFormatPr defaultRowHeight="12.75" x14ac:dyDescent="0.2"/>
  <cols>
    <col min="1" max="1" width="11.140625" customWidth="1"/>
    <col min="2" max="2" width="34" customWidth="1"/>
    <col min="3" max="3" width="10.5703125" customWidth="1"/>
    <col min="4" max="4" width="9" customWidth="1"/>
    <col min="5" max="5" width="2" customWidth="1"/>
  </cols>
  <sheetData>
    <row r="1" spans="1:6" ht="26.25" x14ac:dyDescent="0.4">
      <c r="A1" s="11" t="s">
        <v>14</v>
      </c>
    </row>
    <row r="2" spans="1:6" ht="15.75" x14ac:dyDescent="0.25">
      <c r="A2" s="31" t="s">
        <v>81</v>
      </c>
      <c r="B2" s="32" t="s">
        <v>75</v>
      </c>
    </row>
    <row r="3" spans="1:6" ht="15.75" x14ac:dyDescent="0.25">
      <c r="A3" s="31" t="s">
        <v>100</v>
      </c>
      <c r="B3" s="32" t="s">
        <v>101</v>
      </c>
      <c r="C3" s="31" t="s">
        <v>102</v>
      </c>
    </row>
    <row r="4" spans="1:6" x14ac:dyDescent="0.2">
      <c r="A4" s="33"/>
      <c r="B4" s="34"/>
      <c r="C4" s="6"/>
      <c r="D4" s="6"/>
      <c r="E4" s="6"/>
      <c r="F4" s="6"/>
    </row>
    <row r="5" spans="1:6" ht="18" x14ac:dyDescent="0.25">
      <c r="A5" s="12" t="s">
        <v>110</v>
      </c>
    </row>
    <row r="6" spans="1:6" x14ac:dyDescent="0.2">
      <c r="A6" s="17"/>
    </row>
    <row r="7" spans="1:6" x14ac:dyDescent="0.2">
      <c r="A7" s="13" t="s">
        <v>5</v>
      </c>
      <c r="B7" s="1" t="s">
        <v>6</v>
      </c>
      <c r="C7" s="9" t="s">
        <v>0</v>
      </c>
      <c r="D7" s="9" t="s">
        <v>1</v>
      </c>
      <c r="E7" s="10"/>
      <c r="F7" s="9" t="s">
        <v>10</v>
      </c>
    </row>
    <row r="8" spans="1:6" x14ac:dyDescent="0.2">
      <c r="A8" s="14">
        <v>40909</v>
      </c>
      <c r="B8" s="4" t="s">
        <v>47</v>
      </c>
      <c r="C8" s="25"/>
      <c r="D8" s="25"/>
      <c r="E8" s="25"/>
      <c r="F8" s="29">
        <v>8165</v>
      </c>
    </row>
    <row r="9" spans="1:6" x14ac:dyDescent="0.2">
      <c r="A9" s="14">
        <v>41100</v>
      </c>
      <c r="B9" s="6" t="s">
        <v>114</v>
      </c>
      <c r="C9" s="25"/>
      <c r="D9" s="25">
        <v>105</v>
      </c>
    </row>
    <row r="10" spans="1:6" x14ac:dyDescent="0.2">
      <c r="A10" s="16"/>
      <c r="B10" s="6"/>
    </row>
    <row r="11" spans="1:6" x14ac:dyDescent="0.2">
      <c r="A11" s="16">
        <v>41246</v>
      </c>
      <c r="B11" s="6" t="s">
        <v>137</v>
      </c>
      <c r="C11">
        <v>4000</v>
      </c>
      <c r="D11" s="25"/>
    </row>
    <row r="12" spans="1:6" x14ac:dyDescent="0.2">
      <c r="A12" s="16">
        <v>41255</v>
      </c>
      <c r="B12" s="6" t="s">
        <v>138</v>
      </c>
      <c r="C12">
        <v>2300</v>
      </c>
    </row>
    <row r="13" spans="1:6" x14ac:dyDescent="0.2">
      <c r="A13" s="16">
        <v>41263</v>
      </c>
      <c r="B13" s="6" t="s">
        <v>139</v>
      </c>
      <c r="C13">
        <v>1600</v>
      </c>
    </row>
    <row r="14" spans="1:6" x14ac:dyDescent="0.2">
      <c r="A14" s="16">
        <v>41263</v>
      </c>
      <c r="B14" s="6" t="s">
        <v>141</v>
      </c>
      <c r="C14">
        <v>2200</v>
      </c>
    </row>
    <row r="15" spans="1:6" x14ac:dyDescent="0.2">
      <c r="A15" s="16">
        <v>41271</v>
      </c>
      <c r="B15" s="6" t="s">
        <v>140</v>
      </c>
      <c r="C15">
        <v>1000</v>
      </c>
    </row>
    <row r="16" spans="1:6" x14ac:dyDescent="0.2">
      <c r="A16" s="16"/>
    </row>
    <row r="17" spans="1:6" x14ac:dyDescent="0.2">
      <c r="A17" s="16"/>
      <c r="B17" s="6" t="s">
        <v>46</v>
      </c>
      <c r="C17">
        <v>10</v>
      </c>
    </row>
    <row r="18" spans="1:6" x14ac:dyDescent="0.2">
      <c r="A18" s="16"/>
      <c r="B18" s="6" t="s">
        <v>109</v>
      </c>
      <c r="D18">
        <v>3.5</v>
      </c>
    </row>
    <row r="19" spans="1:6" x14ac:dyDescent="0.2">
      <c r="A19" s="17"/>
    </row>
    <row r="20" spans="1:6" x14ac:dyDescent="0.2">
      <c r="A20" s="14">
        <v>41274</v>
      </c>
      <c r="B20" s="4" t="s">
        <v>68</v>
      </c>
      <c r="C20" s="28">
        <f>SUM(C8:C19)</f>
        <v>11110</v>
      </c>
      <c r="D20" s="28">
        <f>SUM(D8:D19)</f>
        <v>108.5</v>
      </c>
      <c r="E20" s="25"/>
      <c r="F20" s="28">
        <f>F8+C20-D20</f>
        <v>19166.5</v>
      </c>
    </row>
    <row r="23" spans="1:6" x14ac:dyDescent="0.2">
      <c r="A23" s="5"/>
      <c r="B23" t="s">
        <v>118</v>
      </c>
    </row>
    <row r="24" spans="1:6" x14ac:dyDescent="0.2">
      <c r="A24" s="5"/>
      <c r="B24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5" sqref="B25"/>
    </sheetView>
  </sheetViews>
  <sheetFormatPr defaultRowHeight="12.75" x14ac:dyDescent="0.2"/>
  <cols>
    <col min="1" max="1" width="11.140625" customWidth="1"/>
    <col min="2" max="2" width="36.85546875" customWidth="1"/>
    <col min="3" max="3" width="10.5703125" customWidth="1"/>
    <col min="4" max="4" width="9" customWidth="1"/>
    <col min="5" max="5" width="2" customWidth="1"/>
  </cols>
  <sheetData>
    <row r="1" spans="1:6" ht="26.25" x14ac:dyDescent="0.4">
      <c r="A1" s="11" t="s">
        <v>14</v>
      </c>
    </row>
    <row r="2" spans="1:6" ht="15.75" x14ac:dyDescent="0.25">
      <c r="A2" s="31" t="s">
        <v>81</v>
      </c>
      <c r="B2" s="32" t="s">
        <v>75</v>
      </c>
    </row>
    <row r="3" spans="1:6" ht="15.75" x14ac:dyDescent="0.25">
      <c r="A3" s="31" t="s">
        <v>100</v>
      </c>
      <c r="B3" s="32" t="s">
        <v>101</v>
      </c>
      <c r="C3" s="31" t="s">
        <v>102</v>
      </c>
    </row>
    <row r="4" spans="1:6" x14ac:dyDescent="0.2">
      <c r="A4" s="33"/>
      <c r="B4" s="34"/>
      <c r="C4" s="6"/>
      <c r="D4" s="6"/>
      <c r="E4" s="6"/>
      <c r="F4" s="6"/>
    </row>
    <row r="5" spans="1:6" ht="18" x14ac:dyDescent="0.25">
      <c r="A5" s="12" t="s">
        <v>96</v>
      </c>
    </row>
    <row r="6" spans="1:6" x14ac:dyDescent="0.2">
      <c r="A6" s="17"/>
    </row>
    <row r="7" spans="1:6" x14ac:dyDescent="0.2">
      <c r="A7" s="13" t="s">
        <v>5</v>
      </c>
      <c r="B7" s="1" t="s">
        <v>6</v>
      </c>
      <c r="C7" s="9" t="s">
        <v>0</v>
      </c>
      <c r="D7" s="9" t="s">
        <v>1</v>
      </c>
      <c r="E7" s="10"/>
      <c r="F7" s="9" t="s">
        <v>10</v>
      </c>
    </row>
    <row r="8" spans="1:6" x14ac:dyDescent="0.2">
      <c r="A8" s="14">
        <v>40544</v>
      </c>
      <c r="B8" s="4" t="s">
        <v>47</v>
      </c>
      <c r="C8" s="25"/>
      <c r="D8" s="25"/>
      <c r="E8" s="25"/>
      <c r="F8" s="29">
        <v>15701.5</v>
      </c>
    </row>
    <row r="9" spans="1:6" x14ac:dyDescent="0.2">
      <c r="A9" s="14">
        <v>40560</v>
      </c>
      <c r="B9" s="6" t="s">
        <v>115</v>
      </c>
      <c r="C9" s="25"/>
      <c r="D9" s="25">
        <v>1035</v>
      </c>
    </row>
    <row r="10" spans="1:6" x14ac:dyDescent="0.2">
      <c r="A10" s="14">
        <v>40773</v>
      </c>
      <c r="B10" s="6" t="s">
        <v>104</v>
      </c>
      <c r="C10" s="25"/>
      <c r="D10" s="25">
        <v>3720</v>
      </c>
    </row>
    <row r="11" spans="1:6" x14ac:dyDescent="0.2">
      <c r="A11" s="16">
        <v>40830</v>
      </c>
      <c r="B11" s="6" t="s">
        <v>116</v>
      </c>
      <c r="D11">
        <v>255</v>
      </c>
    </row>
    <row r="12" spans="1:6" x14ac:dyDescent="0.2">
      <c r="A12" s="16">
        <v>40886</v>
      </c>
      <c r="B12" s="6" t="s">
        <v>103</v>
      </c>
      <c r="D12" s="25">
        <v>3300</v>
      </c>
    </row>
    <row r="13" spans="1:6" x14ac:dyDescent="0.2">
      <c r="A13" s="16">
        <v>40889</v>
      </c>
      <c r="B13" s="6" t="s">
        <v>119</v>
      </c>
      <c r="C13">
        <v>2729.5</v>
      </c>
    </row>
    <row r="14" spans="1:6" x14ac:dyDescent="0.2">
      <c r="A14" s="16">
        <v>40893</v>
      </c>
      <c r="B14" s="6" t="s">
        <v>112</v>
      </c>
      <c r="C14">
        <v>1500</v>
      </c>
    </row>
    <row r="15" spans="1:6" x14ac:dyDescent="0.2">
      <c r="A15" s="16">
        <v>40898</v>
      </c>
      <c r="B15" s="6" t="s">
        <v>105</v>
      </c>
      <c r="C15">
        <v>1800</v>
      </c>
    </row>
    <row r="16" spans="1:6" x14ac:dyDescent="0.2">
      <c r="A16" s="16">
        <v>40906</v>
      </c>
      <c r="B16" s="6" t="s">
        <v>106</v>
      </c>
      <c r="D16">
        <v>11400</v>
      </c>
    </row>
    <row r="17" spans="1:6" x14ac:dyDescent="0.2">
      <c r="A17" s="16">
        <v>40907</v>
      </c>
      <c r="B17" s="6" t="s">
        <v>107</v>
      </c>
      <c r="C17">
        <v>520</v>
      </c>
    </row>
    <row r="18" spans="1:6" x14ac:dyDescent="0.2">
      <c r="A18" s="16">
        <v>40907</v>
      </c>
      <c r="B18" s="6" t="s">
        <v>108</v>
      </c>
      <c r="C18">
        <v>5600</v>
      </c>
    </row>
    <row r="19" spans="1:6" x14ac:dyDescent="0.2">
      <c r="A19" s="16">
        <v>40908</v>
      </c>
      <c r="B19" s="6" t="s">
        <v>46</v>
      </c>
      <c r="C19">
        <v>40</v>
      </c>
    </row>
    <row r="20" spans="1:6" x14ac:dyDescent="0.2">
      <c r="A20" s="16">
        <v>40908</v>
      </c>
      <c r="B20" s="6" t="s">
        <v>109</v>
      </c>
      <c r="D20">
        <v>16</v>
      </c>
    </row>
    <row r="21" spans="1:6" x14ac:dyDescent="0.2">
      <c r="A21" s="17"/>
    </row>
    <row r="22" spans="1:6" x14ac:dyDescent="0.2">
      <c r="A22" s="14">
        <v>40908</v>
      </c>
      <c r="B22" s="4" t="s">
        <v>68</v>
      </c>
      <c r="C22" s="28">
        <f>SUM(C8:C21)</f>
        <v>12189.5</v>
      </c>
      <c r="D22" s="28">
        <f>SUM(D8:D21)</f>
        <v>19726</v>
      </c>
      <c r="E22" s="25"/>
      <c r="F22" s="28">
        <f>F8+C22-D22</f>
        <v>8165</v>
      </c>
    </row>
    <row r="24" spans="1:6" x14ac:dyDescent="0.2">
      <c r="B24" t="s">
        <v>111</v>
      </c>
    </row>
    <row r="25" spans="1:6" x14ac:dyDescent="0.2">
      <c r="B25" t="s">
        <v>113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6" sqref="B16"/>
    </sheetView>
  </sheetViews>
  <sheetFormatPr defaultRowHeight="12.75" x14ac:dyDescent="0.2"/>
  <cols>
    <col min="1" max="1" width="11.140625" customWidth="1"/>
    <col min="2" max="2" width="36" customWidth="1"/>
    <col min="3" max="3" width="10.5703125" customWidth="1"/>
    <col min="4" max="4" width="9" customWidth="1"/>
    <col min="5" max="5" width="2.7109375" customWidth="1"/>
    <col min="6" max="6" width="8.7109375" customWidth="1"/>
  </cols>
  <sheetData>
    <row r="1" spans="1:7" ht="26.25" x14ac:dyDescent="0.4">
      <c r="A1" s="11" t="s">
        <v>14</v>
      </c>
    </row>
    <row r="2" spans="1:7" ht="15.75" x14ac:dyDescent="0.25">
      <c r="A2" s="31" t="s">
        <v>81</v>
      </c>
      <c r="B2" s="32" t="s">
        <v>75</v>
      </c>
    </row>
    <row r="3" spans="1:7" x14ac:dyDescent="0.2">
      <c r="A3" s="33"/>
      <c r="B3" s="34"/>
      <c r="C3" s="6"/>
      <c r="D3" s="6"/>
      <c r="E3" s="6"/>
      <c r="F3" s="6"/>
    </row>
    <row r="4" spans="1:7" ht="18" x14ac:dyDescent="0.25">
      <c r="A4" s="12" t="s">
        <v>87</v>
      </c>
    </row>
    <row r="5" spans="1:7" x14ac:dyDescent="0.2">
      <c r="A5" s="17"/>
    </row>
    <row r="6" spans="1:7" x14ac:dyDescent="0.2">
      <c r="A6" s="13" t="s">
        <v>5</v>
      </c>
      <c r="B6" s="1" t="s">
        <v>6</v>
      </c>
      <c r="C6" s="9" t="s">
        <v>0</v>
      </c>
      <c r="D6" s="9" t="s">
        <v>1</v>
      </c>
      <c r="E6" s="10"/>
      <c r="F6" s="9" t="s">
        <v>10</v>
      </c>
    </row>
    <row r="7" spans="1:7" x14ac:dyDescent="0.2">
      <c r="A7" s="14">
        <v>40179</v>
      </c>
      <c r="B7" s="4" t="s">
        <v>47</v>
      </c>
      <c r="C7" s="25"/>
      <c r="D7" s="25"/>
      <c r="E7" s="25"/>
      <c r="F7" s="29">
        <v>11756</v>
      </c>
    </row>
    <row r="8" spans="1:7" x14ac:dyDescent="0.2">
      <c r="A8" s="14">
        <v>40317</v>
      </c>
      <c r="B8" s="6" t="s">
        <v>83</v>
      </c>
      <c r="C8" s="25">
        <v>1800</v>
      </c>
      <c r="D8" s="25"/>
      <c r="E8" s="25"/>
      <c r="F8" s="27"/>
    </row>
    <row r="9" spans="1:7" x14ac:dyDescent="0.2">
      <c r="A9" s="14">
        <v>40318</v>
      </c>
      <c r="B9" s="6" t="s">
        <v>67</v>
      </c>
      <c r="C9" s="25"/>
      <c r="D9" s="25">
        <v>500</v>
      </c>
      <c r="E9" s="25"/>
      <c r="F9" s="27"/>
    </row>
    <row r="10" spans="1:7" x14ac:dyDescent="0.2">
      <c r="A10" s="14">
        <v>40318</v>
      </c>
      <c r="B10" s="6" t="s">
        <v>82</v>
      </c>
      <c r="C10" s="25"/>
      <c r="D10" s="25">
        <v>3000</v>
      </c>
      <c r="E10" s="25"/>
      <c r="F10" s="27"/>
    </row>
    <row r="11" spans="1:7" x14ac:dyDescent="0.2">
      <c r="A11" s="14">
        <v>40442</v>
      </c>
      <c r="B11" s="6" t="s">
        <v>88</v>
      </c>
      <c r="C11" s="25"/>
      <c r="D11" s="25">
        <v>95</v>
      </c>
      <c r="E11" s="25"/>
      <c r="F11" s="27"/>
    </row>
    <row r="12" spans="1:7" x14ac:dyDescent="0.2">
      <c r="A12" s="14">
        <v>40467</v>
      </c>
      <c r="B12" s="6" t="s">
        <v>89</v>
      </c>
      <c r="C12" s="25"/>
      <c r="D12" s="25">
        <v>253</v>
      </c>
      <c r="E12" s="25"/>
      <c r="F12" s="25"/>
    </row>
    <row r="13" spans="1:7" x14ac:dyDescent="0.2">
      <c r="A13" s="14">
        <v>40462</v>
      </c>
      <c r="B13" s="37" t="s">
        <v>95</v>
      </c>
      <c r="C13" s="25">
        <v>2480</v>
      </c>
      <c r="D13" s="25"/>
      <c r="E13" s="25"/>
      <c r="F13" s="25"/>
      <c r="G13" s="6" t="s">
        <v>99</v>
      </c>
    </row>
    <row r="14" spans="1:7" x14ac:dyDescent="0.2">
      <c r="A14" s="14">
        <v>40521</v>
      </c>
      <c r="B14" s="6" t="s">
        <v>94</v>
      </c>
      <c r="C14" s="25">
        <v>5400</v>
      </c>
      <c r="G14" s="6"/>
    </row>
    <row r="15" spans="1:7" x14ac:dyDescent="0.2">
      <c r="A15" s="14">
        <v>40527</v>
      </c>
      <c r="B15" s="6" t="s">
        <v>93</v>
      </c>
      <c r="C15" s="25">
        <v>2000</v>
      </c>
      <c r="D15" s="25"/>
      <c r="E15" s="25"/>
      <c r="F15" s="25"/>
      <c r="G15" s="6"/>
    </row>
    <row r="16" spans="1:7" x14ac:dyDescent="0.2">
      <c r="A16" s="14">
        <v>40529</v>
      </c>
      <c r="B16" s="37" t="s">
        <v>92</v>
      </c>
      <c r="C16" s="25">
        <v>2700</v>
      </c>
      <c r="G16" s="6"/>
    </row>
    <row r="17" spans="1:7" x14ac:dyDescent="0.2">
      <c r="A17" s="14">
        <v>40539</v>
      </c>
      <c r="B17" s="6" t="s">
        <v>91</v>
      </c>
      <c r="C17" s="25">
        <v>2100</v>
      </c>
      <c r="D17" s="25"/>
      <c r="E17" s="25"/>
      <c r="F17" s="25"/>
    </row>
    <row r="18" spans="1:7" x14ac:dyDescent="0.2">
      <c r="A18" s="14">
        <v>40539</v>
      </c>
      <c r="B18" s="6" t="s">
        <v>90</v>
      </c>
      <c r="C18" s="25">
        <v>3600</v>
      </c>
      <c r="D18" s="25"/>
      <c r="E18" s="25"/>
      <c r="F18" s="25"/>
      <c r="G18" s="6"/>
    </row>
    <row r="19" spans="1:7" x14ac:dyDescent="0.2">
      <c r="A19" s="14">
        <v>40542</v>
      </c>
      <c r="B19" s="6" t="s">
        <v>42</v>
      </c>
      <c r="C19" s="25"/>
      <c r="D19" s="25">
        <v>12300</v>
      </c>
      <c r="E19" s="25"/>
      <c r="F19" s="25"/>
      <c r="G19" s="6"/>
    </row>
    <row r="20" spans="1:7" x14ac:dyDescent="0.2">
      <c r="A20" s="14">
        <v>40543</v>
      </c>
      <c r="B20" s="6" t="s">
        <v>45</v>
      </c>
      <c r="C20" s="25"/>
      <c r="D20" s="25">
        <f>3.5*5</f>
        <v>17.5</v>
      </c>
      <c r="E20" s="25"/>
      <c r="F20" s="25"/>
    </row>
    <row r="21" spans="1:7" x14ac:dyDescent="0.2">
      <c r="A21" s="14">
        <v>40543</v>
      </c>
      <c r="B21" s="6" t="s">
        <v>46</v>
      </c>
      <c r="C21" s="25">
        <v>31</v>
      </c>
      <c r="D21" s="26"/>
      <c r="E21" s="25"/>
      <c r="F21" s="25"/>
    </row>
    <row r="22" spans="1:7" x14ac:dyDescent="0.2">
      <c r="A22" s="14">
        <v>40543</v>
      </c>
      <c r="B22" s="4" t="s">
        <v>68</v>
      </c>
      <c r="C22" s="28">
        <f>SUM(C7:C21)</f>
        <v>20111</v>
      </c>
      <c r="D22" s="28">
        <f>SUM(D7:D21)</f>
        <v>16165.5</v>
      </c>
      <c r="E22" s="25"/>
      <c r="F22" s="28">
        <f>F7+C22-D22</f>
        <v>15701.5</v>
      </c>
    </row>
    <row r="24" spans="1:7" x14ac:dyDescent="0.2">
      <c r="E24" s="25"/>
      <c r="F24" s="25"/>
    </row>
    <row r="27" spans="1:7" x14ac:dyDescent="0.2">
      <c r="A27" t="s">
        <v>3</v>
      </c>
      <c r="C27" s="26" t="s">
        <v>4</v>
      </c>
    </row>
    <row r="30" spans="1:7" x14ac:dyDescent="0.2">
      <c r="A30" t="s">
        <v>79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pane ySplit="6" topLeftCell="A7" activePane="bottomLeft" state="frozen"/>
      <selection pane="bottomLeft" activeCell="B10" sqref="B10"/>
    </sheetView>
  </sheetViews>
  <sheetFormatPr defaultRowHeight="12.75" x14ac:dyDescent="0.2"/>
  <cols>
    <col min="1" max="1" width="11.140625" customWidth="1"/>
    <col min="2" max="2" width="32.85546875" bestFit="1" customWidth="1"/>
    <col min="3" max="3" width="10.5703125" customWidth="1"/>
    <col min="4" max="4" width="9" customWidth="1"/>
    <col min="5" max="5" width="2.7109375" customWidth="1"/>
    <col min="6" max="6" width="8.7109375" customWidth="1"/>
    <col min="7" max="7" width="13.42578125" customWidth="1"/>
  </cols>
  <sheetData>
    <row r="1" spans="1:8" ht="26.25" x14ac:dyDescent="0.4">
      <c r="A1" s="11" t="s">
        <v>14</v>
      </c>
    </row>
    <row r="2" spans="1:8" ht="15.75" x14ac:dyDescent="0.25">
      <c r="A2" s="31" t="s">
        <v>81</v>
      </c>
      <c r="B2" s="32" t="s">
        <v>75</v>
      </c>
    </row>
    <row r="3" spans="1:8" s="6" customFormat="1" x14ac:dyDescent="0.2">
      <c r="A3" s="33"/>
      <c r="B3" s="34"/>
    </row>
    <row r="4" spans="1:8" ht="18" x14ac:dyDescent="0.25">
      <c r="A4" s="12" t="s">
        <v>73</v>
      </c>
    </row>
    <row r="5" spans="1:8" x14ac:dyDescent="0.2">
      <c r="A5" s="17"/>
    </row>
    <row r="6" spans="1:8" x14ac:dyDescent="0.2">
      <c r="A6" s="13" t="s">
        <v>5</v>
      </c>
      <c r="B6" s="1" t="s">
        <v>6</v>
      </c>
      <c r="C6" s="9" t="s">
        <v>0</v>
      </c>
      <c r="D6" s="9" t="s">
        <v>1</v>
      </c>
      <c r="E6" s="10"/>
      <c r="F6" s="9" t="s">
        <v>10</v>
      </c>
      <c r="G6" s="9" t="s">
        <v>98</v>
      </c>
    </row>
    <row r="7" spans="1:8" x14ac:dyDescent="0.2">
      <c r="A7" s="14">
        <v>39814</v>
      </c>
      <c r="B7" s="4" t="s">
        <v>47</v>
      </c>
      <c r="C7" s="25"/>
      <c r="D7" s="25"/>
      <c r="E7" s="25"/>
      <c r="F7" s="29">
        <v>8903</v>
      </c>
    </row>
    <row r="8" spans="1:8" x14ac:dyDescent="0.2">
      <c r="A8" s="14">
        <v>39820</v>
      </c>
      <c r="B8" s="6" t="s">
        <v>84</v>
      </c>
      <c r="C8" s="25">
        <v>1800</v>
      </c>
      <c r="D8" s="25"/>
      <c r="E8" s="25"/>
      <c r="F8" s="29"/>
      <c r="G8" s="6" t="s">
        <v>97</v>
      </c>
    </row>
    <row r="9" spans="1:8" x14ac:dyDescent="0.2">
      <c r="A9" s="14">
        <v>40079</v>
      </c>
      <c r="B9" s="6" t="s">
        <v>85</v>
      </c>
      <c r="C9" s="25">
        <v>1540</v>
      </c>
      <c r="D9" s="25"/>
      <c r="E9" s="25"/>
      <c r="F9" s="29"/>
      <c r="G9" s="6" t="s">
        <v>97</v>
      </c>
    </row>
    <row r="10" spans="1:8" x14ac:dyDescent="0.2">
      <c r="A10" s="14">
        <v>40178</v>
      </c>
      <c r="B10" s="38" t="s">
        <v>39</v>
      </c>
      <c r="C10" s="25">
        <v>2480</v>
      </c>
      <c r="D10" s="25"/>
      <c r="E10" s="25"/>
      <c r="F10" s="25"/>
      <c r="G10" s="6" t="s">
        <v>97</v>
      </c>
    </row>
    <row r="11" spans="1:8" x14ac:dyDescent="0.2">
      <c r="A11" s="14">
        <v>40175</v>
      </c>
      <c r="B11" s="6" t="s">
        <v>40</v>
      </c>
      <c r="C11" s="25">
        <v>2620</v>
      </c>
      <c r="D11" s="25"/>
      <c r="E11" s="25"/>
      <c r="F11" s="25"/>
      <c r="G11" s="6" t="s">
        <v>97</v>
      </c>
    </row>
    <row r="12" spans="1:8" x14ac:dyDescent="0.2">
      <c r="A12" s="14">
        <v>40177</v>
      </c>
      <c r="B12" s="6" t="s">
        <v>69</v>
      </c>
      <c r="C12" s="25">
        <v>2460</v>
      </c>
      <c r="G12" s="6" t="s">
        <v>97</v>
      </c>
    </row>
    <row r="13" spans="1:8" x14ac:dyDescent="0.2">
      <c r="A13" s="14">
        <v>40163</v>
      </c>
      <c r="B13" s="6" t="s">
        <v>43</v>
      </c>
      <c r="C13" s="25">
        <v>2960</v>
      </c>
      <c r="D13" s="25"/>
      <c r="E13" s="25"/>
      <c r="F13" s="25"/>
      <c r="G13" s="6" t="s">
        <v>97</v>
      </c>
    </row>
    <row r="14" spans="1:8" x14ac:dyDescent="0.2">
      <c r="A14" s="14">
        <v>40177</v>
      </c>
      <c r="B14" s="6" t="s">
        <v>44</v>
      </c>
      <c r="C14" s="25">
        <v>2160</v>
      </c>
      <c r="G14" s="6" t="s">
        <v>97</v>
      </c>
      <c r="H14" t="s">
        <v>86</v>
      </c>
    </row>
    <row r="15" spans="1:8" x14ac:dyDescent="0.2">
      <c r="A15" s="14">
        <v>40148</v>
      </c>
      <c r="B15" s="6" t="s">
        <v>42</v>
      </c>
      <c r="C15" s="25"/>
      <c r="D15" s="25">
        <v>12700</v>
      </c>
      <c r="E15" s="25"/>
      <c r="F15" s="25"/>
      <c r="H15" t="s">
        <v>80</v>
      </c>
    </row>
    <row r="16" spans="1:8" x14ac:dyDescent="0.2">
      <c r="A16" s="14">
        <v>40148</v>
      </c>
      <c r="B16" s="6" t="s">
        <v>67</v>
      </c>
      <c r="C16" s="25"/>
      <c r="D16" s="25">
        <v>500</v>
      </c>
      <c r="E16" s="25"/>
      <c r="F16" s="25"/>
    </row>
    <row r="17" spans="1:6" x14ac:dyDescent="0.2">
      <c r="A17" s="14">
        <v>40178</v>
      </c>
      <c r="B17" s="6" t="s">
        <v>45</v>
      </c>
      <c r="C17" s="25"/>
      <c r="D17" s="25">
        <v>6</v>
      </c>
      <c r="E17" s="25"/>
      <c r="F17" s="25"/>
    </row>
    <row r="18" spans="1:6" x14ac:dyDescent="0.2">
      <c r="A18" s="14">
        <v>40178</v>
      </c>
      <c r="B18" s="6" t="s">
        <v>46</v>
      </c>
      <c r="C18" s="25">
        <v>39</v>
      </c>
      <c r="D18" s="26"/>
      <c r="E18" s="25"/>
      <c r="F18" s="25"/>
    </row>
    <row r="19" spans="1:6" x14ac:dyDescent="0.2">
      <c r="A19" s="14">
        <v>40178</v>
      </c>
      <c r="B19" s="4" t="s">
        <v>68</v>
      </c>
      <c r="C19" s="28">
        <f>SUM(C7:C18)</f>
        <v>16059</v>
      </c>
      <c r="D19" s="28">
        <f>SUM(D7:D18)</f>
        <v>13206</v>
      </c>
      <c r="E19" s="25"/>
      <c r="F19" s="28">
        <f>F7+C19-D19</f>
        <v>11756</v>
      </c>
    </row>
    <row r="23" spans="1:6" x14ac:dyDescent="0.2">
      <c r="A23" t="s">
        <v>3</v>
      </c>
      <c r="C23" s="26" t="s">
        <v>4</v>
      </c>
    </row>
    <row r="26" spans="1:6" x14ac:dyDescent="0.2">
      <c r="A26" t="s">
        <v>79</v>
      </c>
    </row>
  </sheetData>
  <phoneticPr fontId="8" type="noConversion"/>
  <pageMargins left="0.75" right="0.75" top="1" bottom="1" header="0.5" footer="0.5"/>
  <pageSetup paperSize="9" orientation="portrait" r:id="rId1"/>
  <headerFooter alignWithMargins="0">
    <oddFooter>&amp;L&amp;D &amp;T&amp;C&amp;Z&amp;F &amp;A&amp;RSide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pane ySplit="6" topLeftCell="A22" activePane="bottomLeft" state="frozen"/>
      <selection pane="bottomLeft" activeCell="B40" sqref="B40"/>
    </sheetView>
  </sheetViews>
  <sheetFormatPr defaultRowHeight="12.75" x14ac:dyDescent="0.2"/>
  <cols>
    <col min="1" max="1" width="11.140625" customWidth="1"/>
    <col min="2" max="2" width="36.42578125" customWidth="1"/>
    <col min="3" max="3" width="10.5703125" customWidth="1"/>
    <col min="4" max="4" width="9" customWidth="1"/>
    <col min="5" max="5" width="2.7109375" customWidth="1"/>
    <col min="6" max="6" width="8.7109375" customWidth="1"/>
  </cols>
  <sheetData>
    <row r="1" spans="1:6" ht="26.25" x14ac:dyDescent="0.4">
      <c r="A1" s="11" t="s">
        <v>14</v>
      </c>
    </row>
    <row r="2" spans="1:6" ht="15.75" x14ac:dyDescent="0.25">
      <c r="A2" s="31" t="s">
        <v>76</v>
      </c>
      <c r="B2" s="32" t="s">
        <v>75</v>
      </c>
    </row>
    <row r="3" spans="1:6" s="6" customFormat="1" x14ac:dyDescent="0.2">
      <c r="A3" s="33"/>
      <c r="B3" s="34"/>
    </row>
    <row r="4" spans="1:6" ht="18" x14ac:dyDescent="0.25">
      <c r="A4" s="12" t="s">
        <v>65</v>
      </c>
    </row>
    <row r="5" spans="1:6" x14ac:dyDescent="0.2">
      <c r="A5" s="17"/>
    </row>
    <row r="6" spans="1:6" x14ac:dyDescent="0.2">
      <c r="A6" s="13" t="s">
        <v>5</v>
      </c>
      <c r="B6" s="1" t="s">
        <v>6</v>
      </c>
      <c r="C6" s="9" t="s">
        <v>0</v>
      </c>
      <c r="D6" s="9" t="s">
        <v>1</v>
      </c>
      <c r="E6" s="10"/>
      <c r="F6" s="9" t="s">
        <v>10</v>
      </c>
    </row>
    <row r="7" spans="1:6" x14ac:dyDescent="0.2">
      <c r="A7" s="14">
        <v>38718</v>
      </c>
      <c r="B7" s="4" t="s">
        <v>47</v>
      </c>
      <c r="C7" s="25"/>
      <c r="D7" s="25"/>
      <c r="E7" s="25"/>
      <c r="F7" s="29">
        <v>14303</v>
      </c>
    </row>
    <row r="8" spans="1:6" x14ac:dyDescent="0.2">
      <c r="A8" s="14">
        <v>38798</v>
      </c>
      <c r="B8" s="6" t="s">
        <v>41</v>
      </c>
      <c r="C8" s="25">
        <v>600</v>
      </c>
      <c r="D8" s="25"/>
      <c r="E8" s="25"/>
      <c r="F8" s="25"/>
    </row>
    <row r="9" spans="1:6" x14ac:dyDescent="0.2">
      <c r="A9" s="14">
        <v>38798</v>
      </c>
      <c r="B9" s="6" t="s">
        <v>44</v>
      </c>
      <c r="C9" s="25">
        <v>400</v>
      </c>
      <c r="D9" s="25"/>
      <c r="E9" s="25"/>
      <c r="F9" s="25"/>
    </row>
    <row r="10" spans="1:6" x14ac:dyDescent="0.2">
      <c r="A10" s="14">
        <v>39032</v>
      </c>
      <c r="B10" t="s">
        <v>39</v>
      </c>
      <c r="C10" s="25">
        <v>2000</v>
      </c>
      <c r="D10" s="25"/>
      <c r="E10" s="25"/>
      <c r="F10" s="25"/>
    </row>
    <row r="11" spans="1:6" x14ac:dyDescent="0.2">
      <c r="A11" s="14">
        <v>39032</v>
      </c>
      <c r="B11" s="6" t="s">
        <v>40</v>
      </c>
      <c r="C11" s="25">
        <v>2620</v>
      </c>
      <c r="D11" s="25"/>
      <c r="E11" s="25"/>
      <c r="F11" s="25"/>
    </row>
    <row r="12" spans="1:6" x14ac:dyDescent="0.2">
      <c r="A12" s="14">
        <v>39032</v>
      </c>
      <c r="B12" s="6" t="s">
        <v>69</v>
      </c>
      <c r="C12" s="25">
        <v>1540</v>
      </c>
    </row>
    <row r="13" spans="1:6" x14ac:dyDescent="0.2">
      <c r="A13" s="14">
        <v>39032</v>
      </c>
      <c r="B13" s="6" t="s">
        <v>43</v>
      </c>
      <c r="C13" s="25">
        <v>3700</v>
      </c>
      <c r="D13" s="25"/>
      <c r="E13" s="25"/>
      <c r="F13" s="25"/>
    </row>
    <row r="14" spans="1:6" x14ac:dyDescent="0.2">
      <c r="A14" s="14">
        <v>39032</v>
      </c>
      <c r="B14" s="6" t="s">
        <v>44</v>
      </c>
      <c r="C14" s="25">
        <v>1840</v>
      </c>
    </row>
    <row r="15" spans="1:6" x14ac:dyDescent="0.2">
      <c r="A15" s="14">
        <v>39052</v>
      </c>
      <c r="B15" s="6" t="s">
        <v>42</v>
      </c>
      <c r="C15" s="25"/>
      <c r="D15" s="25">
        <v>9900</v>
      </c>
      <c r="E15" s="25"/>
      <c r="F15" s="25"/>
    </row>
    <row r="16" spans="1:6" x14ac:dyDescent="0.2">
      <c r="A16" s="14">
        <v>38798</v>
      </c>
      <c r="B16" s="6" t="s">
        <v>66</v>
      </c>
      <c r="C16" s="25"/>
      <c r="D16" s="25">
        <v>319</v>
      </c>
      <c r="E16" s="25"/>
      <c r="F16" s="25"/>
    </row>
    <row r="17" spans="1:6" x14ac:dyDescent="0.2">
      <c r="A17" s="14">
        <v>39052</v>
      </c>
      <c r="B17" s="6" t="s">
        <v>67</v>
      </c>
      <c r="C17" s="25"/>
      <c r="D17" s="25">
        <v>1000</v>
      </c>
      <c r="E17" s="25"/>
      <c r="F17" s="25"/>
    </row>
    <row r="18" spans="1:6" x14ac:dyDescent="0.2">
      <c r="A18" s="14">
        <v>39082</v>
      </c>
      <c r="B18" s="6" t="s">
        <v>45</v>
      </c>
      <c r="C18" s="25"/>
      <c r="D18" s="25">
        <v>12.5</v>
      </c>
      <c r="E18" s="25"/>
      <c r="F18" s="25"/>
    </row>
    <row r="19" spans="1:6" x14ac:dyDescent="0.2">
      <c r="A19" s="14">
        <v>39082</v>
      </c>
      <c r="B19" s="6" t="s">
        <v>46</v>
      </c>
      <c r="C19" s="25">
        <v>110</v>
      </c>
      <c r="D19" s="26"/>
      <c r="E19" s="25"/>
      <c r="F19" s="25"/>
    </row>
    <row r="20" spans="1:6" x14ac:dyDescent="0.2">
      <c r="A20" s="14">
        <v>39082</v>
      </c>
      <c r="B20" s="4" t="s">
        <v>68</v>
      </c>
      <c r="C20" s="28">
        <f>SUM(C7:C19)</f>
        <v>12810</v>
      </c>
      <c r="D20" s="28">
        <f>SUM(D7:D19)</f>
        <v>11231.5</v>
      </c>
      <c r="E20" s="25"/>
      <c r="F20" s="28">
        <f>F7+C20-D20</f>
        <v>15881.5</v>
      </c>
    </row>
    <row r="22" spans="1:6" x14ac:dyDescent="0.2">
      <c r="A22" s="14">
        <v>39083</v>
      </c>
      <c r="B22" s="4" t="s">
        <v>47</v>
      </c>
      <c r="C22" s="25"/>
      <c r="D22" s="25"/>
      <c r="E22" s="25"/>
      <c r="F22" s="29">
        <v>15882</v>
      </c>
    </row>
    <row r="23" spans="1:6" x14ac:dyDescent="0.2">
      <c r="A23" s="14">
        <v>39397</v>
      </c>
      <c r="B23" t="s">
        <v>39</v>
      </c>
      <c r="C23" s="25">
        <v>460</v>
      </c>
      <c r="D23" s="25"/>
      <c r="E23" s="25"/>
      <c r="F23" s="25"/>
    </row>
    <row r="24" spans="1:6" x14ac:dyDescent="0.2">
      <c r="A24" s="14">
        <v>39397</v>
      </c>
      <c r="B24" s="6" t="s">
        <v>40</v>
      </c>
      <c r="C24" s="25">
        <v>1700</v>
      </c>
      <c r="D24" s="25"/>
      <c r="E24" s="25"/>
      <c r="F24" s="25"/>
    </row>
    <row r="25" spans="1:6" x14ac:dyDescent="0.2">
      <c r="A25" s="14">
        <v>39397</v>
      </c>
      <c r="B25" s="6" t="s">
        <v>69</v>
      </c>
      <c r="C25" s="25">
        <v>1540</v>
      </c>
    </row>
    <row r="26" spans="1:6" x14ac:dyDescent="0.2">
      <c r="A26" s="14">
        <v>39397</v>
      </c>
      <c r="B26" s="6" t="s">
        <v>43</v>
      </c>
      <c r="C26" s="25">
        <v>2620</v>
      </c>
      <c r="D26" s="25"/>
      <c r="E26" s="25"/>
      <c r="F26" s="25"/>
    </row>
    <row r="27" spans="1:6" x14ac:dyDescent="0.2">
      <c r="A27" s="14">
        <v>39397</v>
      </c>
      <c r="B27" s="6" t="s">
        <v>78</v>
      </c>
      <c r="C27" s="25">
        <v>1960</v>
      </c>
    </row>
    <row r="28" spans="1:6" x14ac:dyDescent="0.2">
      <c r="A28" s="14">
        <v>39417</v>
      </c>
      <c r="B28" s="6" t="s">
        <v>42</v>
      </c>
      <c r="C28" s="25"/>
      <c r="D28" s="25">
        <v>6900</v>
      </c>
      <c r="E28" s="25"/>
      <c r="F28" s="25"/>
    </row>
    <row r="29" spans="1:6" x14ac:dyDescent="0.2">
      <c r="A29" s="14">
        <v>39417</v>
      </c>
      <c r="B29" s="6" t="s">
        <v>67</v>
      </c>
      <c r="C29" s="25"/>
      <c r="D29" s="25">
        <v>500</v>
      </c>
      <c r="E29" s="25"/>
      <c r="F29" s="25"/>
    </row>
    <row r="30" spans="1:6" x14ac:dyDescent="0.2">
      <c r="A30" s="14">
        <v>39447</v>
      </c>
      <c r="B30" s="6" t="s">
        <v>45</v>
      </c>
      <c r="C30" s="25"/>
      <c r="D30" s="25">
        <v>4</v>
      </c>
      <c r="E30" s="25"/>
      <c r="F30" s="25"/>
    </row>
    <row r="31" spans="1:6" x14ac:dyDescent="0.2">
      <c r="A31" s="14">
        <v>39447</v>
      </c>
      <c r="B31" s="6" t="s">
        <v>46</v>
      </c>
      <c r="C31" s="25">
        <v>251</v>
      </c>
      <c r="D31" s="26"/>
      <c r="E31" s="25"/>
      <c r="F31" s="25"/>
    </row>
    <row r="32" spans="1:6" x14ac:dyDescent="0.2">
      <c r="A32" s="14">
        <v>39447</v>
      </c>
      <c r="B32" s="4" t="s">
        <v>68</v>
      </c>
      <c r="C32" s="28">
        <f>SUM(C22:C31)</f>
        <v>8531</v>
      </c>
      <c r="D32" s="28">
        <f>SUM(D22:D31)</f>
        <v>7404</v>
      </c>
      <c r="E32" s="25"/>
      <c r="F32" s="28">
        <f>F22+C32-D32</f>
        <v>17009</v>
      </c>
    </row>
    <row r="34" spans="1:6" x14ac:dyDescent="0.2">
      <c r="A34" s="14">
        <v>39448</v>
      </c>
      <c r="B34" s="4" t="s">
        <v>47</v>
      </c>
      <c r="C34" s="25"/>
      <c r="D34" s="25"/>
      <c r="E34" s="25"/>
      <c r="F34" s="29">
        <v>17009</v>
      </c>
    </row>
    <row r="35" spans="1:6" x14ac:dyDescent="0.2">
      <c r="A35" s="14">
        <v>39508</v>
      </c>
      <c r="B35" s="36" t="s">
        <v>77</v>
      </c>
      <c r="C35" s="25">
        <v>600</v>
      </c>
      <c r="D35" s="25"/>
      <c r="E35" s="25"/>
      <c r="F35" s="29"/>
    </row>
    <row r="36" spans="1:6" x14ac:dyDescent="0.2">
      <c r="A36" s="14">
        <v>39629</v>
      </c>
      <c r="B36" s="6" t="s">
        <v>70</v>
      </c>
      <c r="C36" s="25"/>
      <c r="D36" s="25">
        <v>15094</v>
      </c>
      <c r="E36" s="25"/>
      <c r="F36" s="29"/>
    </row>
    <row r="37" spans="1:6" x14ac:dyDescent="0.2">
      <c r="A37" s="14">
        <v>39630</v>
      </c>
      <c r="B37" s="6" t="s">
        <v>71</v>
      </c>
      <c r="C37" s="25">
        <v>15094</v>
      </c>
      <c r="D37" s="25"/>
      <c r="E37" s="25"/>
      <c r="F37" s="29"/>
    </row>
    <row r="38" spans="1:6" x14ac:dyDescent="0.2">
      <c r="A38" s="14">
        <v>39763</v>
      </c>
      <c r="B38" t="s">
        <v>39</v>
      </c>
      <c r="C38" s="25">
        <v>2000</v>
      </c>
      <c r="D38" s="25"/>
      <c r="E38" s="25"/>
      <c r="F38" s="25"/>
    </row>
    <row r="39" spans="1:6" x14ac:dyDescent="0.2">
      <c r="A39" s="14">
        <v>39763</v>
      </c>
      <c r="B39" s="6" t="s">
        <v>40</v>
      </c>
      <c r="C39" s="25">
        <v>1700</v>
      </c>
      <c r="D39" s="25"/>
      <c r="E39" s="25"/>
      <c r="F39" s="25"/>
    </row>
    <row r="40" spans="1:6" x14ac:dyDescent="0.2">
      <c r="A40" s="14">
        <v>39763</v>
      </c>
      <c r="B40" s="35" t="s">
        <v>69</v>
      </c>
      <c r="C40" s="25">
        <v>0</v>
      </c>
    </row>
    <row r="41" spans="1:6" x14ac:dyDescent="0.2">
      <c r="A41" s="14">
        <v>39763</v>
      </c>
      <c r="B41" s="6" t="s">
        <v>43</v>
      </c>
      <c r="C41" s="25">
        <v>3080</v>
      </c>
      <c r="D41" s="25"/>
      <c r="E41" s="25"/>
      <c r="F41" s="25"/>
    </row>
    <row r="42" spans="1:6" x14ac:dyDescent="0.2">
      <c r="A42" s="14">
        <v>39763</v>
      </c>
      <c r="B42" s="35" t="s">
        <v>44</v>
      </c>
      <c r="C42" s="25">
        <v>0</v>
      </c>
    </row>
    <row r="43" spans="1:6" x14ac:dyDescent="0.2">
      <c r="A43" s="14">
        <v>39783</v>
      </c>
      <c r="B43" s="6" t="s">
        <v>42</v>
      </c>
      <c r="C43" s="25"/>
      <c r="D43" s="25">
        <v>8500</v>
      </c>
      <c r="E43" s="25"/>
      <c r="F43" s="25"/>
    </row>
    <row r="44" spans="1:6" x14ac:dyDescent="0.2">
      <c r="A44" s="14">
        <v>39783</v>
      </c>
      <c r="B44" s="6" t="s">
        <v>67</v>
      </c>
      <c r="C44" s="25"/>
      <c r="D44" s="25">
        <v>500</v>
      </c>
      <c r="E44" s="25"/>
      <c r="F44" s="25"/>
    </row>
    <row r="45" spans="1:6" x14ac:dyDescent="0.2">
      <c r="A45" s="14">
        <v>39783</v>
      </c>
      <c r="B45" s="6" t="s">
        <v>72</v>
      </c>
      <c r="C45" s="25"/>
      <c r="D45" s="25">
        <v>6829</v>
      </c>
      <c r="E45" s="25"/>
      <c r="F45" s="25"/>
    </row>
    <row r="46" spans="1:6" x14ac:dyDescent="0.2">
      <c r="A46" s="14">
        <v>39813</v>
      </c>
      <c r="B46" s="6" t="s">
        <v>45</v>
      </c>
      <c r="C46" s="25"/>
      <c r="D46" s="25">
        <v>27</v>
      </c>
      <c r="E46" s="25"/>
      <c r="F46" s="25"/>
    </row>
    <row r="47" spans="1:6" x14ac:dyDescent="0.2">
      <c r="A47" s="14">
        <v>39813</v>
      </c>
      <c r="B47" s="6" t="s">
        <v>46</v>
      </c>
      <c r="C47" s="25">
        <v>370</v>
      </c>
      <c r="D47" s="26"/>
      <c r="E47" s="25"/>
      <c r="F47" s="25"/>
    </row>
    <row r="48" spans="1:6" x14ac:dyDescent="0.2">
      <c r="A48" s="14">
        <v>39813</v>
      </c>
      <c r="B48" s="4" t="s">
        <v>68</v>
      </c>
      <c r="C48" s="28">
        <f>SUM(C34:C47)</f>
        <v>22844</v>
      </c>
      <c r="D48" s="28">
        <f>SUM(D34:D47)</f>
        <v>30950</v>
      </c>
      <c r="E48" s="25"/>
      <c r="F48" s="28">
        <f>F34+C48-D48</f>
        <v>8903</v>
      </c>
    </row>
    <row r="52" spans="1:6" x14ac:dyDescent="0.2">
      <c r="B52" t="s">
        <v>3</v>
      </c>
      <c r="C52" s="26" t="s">
        <v>4</v>
      </c>
      <c r="D52" s="26"/>
    </row>
    <row r="53" spans="1:6" x14ac:dyDescent="0.2">
      <c r="C53" s="26"/>
      <c r="D53" s="26"/>
    </row>
    <row r="54" spans="1:6" x14ac:dyDescent="0.2">
      <c r="A54" t="s">
        <v>74</v>
      </c>
    </row>
    <row r="56" spans="1:6" x14ac:dyDescent="0.2">
      <c r="A56" s="14"/>
      <c r="B56" s="6"/>
      <c r="C56" s="25"/>
      <c r="D56" s="25"/>
      <c r="E56" s="25"/>
      <c r="F56" s="25"/>
    </row>
    <row r="57" spans="1:6" x14ac:dyDescent="0.2">
      <c r="A57" s="14"/>
      <c r="B57" s="6"/>
      <c r="C57" s="25"/>
      <c r="D57" s="25"/>
      <c r="E57" s="25"/>
      <c r="F57" s="25"/>
    </row>
    <row r="58" spans="1:6" x14ac:dyDescent="0.2">
      <c r="A58" s="14"/>
      <c r="B58" s="6"/>
      <c r="C58" s="25"/>
      <c r="D58" s="26"/>
      <c r="E58" s="25"/>
      <c r="F58" s="25"/>
    </row>
    <row r="59" spans="1:6" x14ac:dyDescent="0.2">
      <c r="A59" s="14"/>
      <c r="B59" s="4"/>
      <c r="C59" s="28"/>
      <c r="D59" s="28"/>
      <c r="E59" s="25"/>
      <c r="F59" s="28"/>
    </row>
  </sheetData>
  <phoneticPr fontId="8" type="noConversion"/>
  <pageMargins left="0.75" right="0.75" top="0.46" bottom="0.75" header="0.35" footer="0.5"/>
  <pageSetup paperSize="9" orientation="portrait" r:id="rId1"/>
  <headerFooter alignWithMargins="0">
    <oddFooter>&amp;L&amp;D &amp;T&amp;C&amp;Z&amp;F &amp;A&amp;RSide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pane ySplit="5" topLeftCell="A36" activePane="bottomLeft" state="frozen"/>
      <selection pane="bottomLeft" activeCell="B43" sqref="B43:D55"/>
    </sheetView>
  </sheetViews>
  <sheetFormatPr defaultRowHeight="12.75" x14ac:dyDescent="0.2"/>
  <cols>
    <col min="1" max="1" width="11.140625" style="17" customWidth="1"/>
    <col min="2" max="2" width="36.42578125" customWidth="1"/>
    <col min="3" max="3" width="10.5703125" customWidth="1"/>
    <col min="4" max="4" width="9" customWidth="1"/>
    <col min="5" max="5" width="2.7109375" customWidth="1"/>
    <col min="6" max="6" width="8.7109375" customWidth="1"/>
    <col min="7" max="7" width="13.5703125" customWidth="1"/>
  </cols>
  <sheetData>
    <row r="1" spans="1:8" ht="26.25" x14ac:dyDescent="0.4">
      <c r="A1" s="11" t="s">
        <v>14</v>
      </c>
    </row>
    <row r="3" spans="1:8" ht="18" x14ac:dyDescent="0.25">
      <c r="A3" s="12" t="s">
        <v>13</v>
      </c>
    </row>
    <row r="5" spans="1:8" x14ac:dyDescent="0.2">
      <c r="A5" s="13" t="s">
        <v>5</v>
      </c>
      <c r="B5" s="1" t="s">
        <v>6</v>
      </c>
      <c r="C5" s="9" t="s">
        <v>0</v>
      </c>
      <c r="D5" s="9" t="s">
        <v>1</v>
      </c>
      <c r="E5" s="10"/>
      <c r="F5" s="9" t="s">
        <v>10</v>
      </c>
      <c r="G5" s="30" t="s">
        <v>60</v>
      </c>
    </row>
    <row r="6" spans="1:8" s="6" customFormat="1" x14ac:dyDescent="0.2">
      <c r="A6" s="14">
        <v>37622</v>
      </c>
      <c r="B6" s="4" t="s">
        <v>47</v>
      </c>
      <c r="C6" s="25"/>
      <c r="D6" s="25"/>
      <c r="E6" s="25"/>
      <c r="F6" s="29">
        <v>5777</v>
      </c>
    </row>
    <row r="7" spans="1:8" x14ac:dyDescent="0.2">
      <c r="A7" s="14">
        <v>37930</v>
      </c>
      <c r="B7" t="s">
        <v>39</v>
      </c>
      <c r="C7" s="25">
        <v>2290</v>
      </c>
      <c r="D7" s="25"/>
      <c r="E7" s="25"/>
      <c r="F7" s="25"/>
      <c r="G7">
        <v>1900</v>
      </c>
    </row>
    <row r="8" spans="1:8" x14ac:dyDescent="0.2">
      <c r="A8" s="14">
        <v>37930</v>
      </c>
      <c r="B8" s="6" t="s">
        <v>40</v>
      </c>
      <c r="C8" s="25">
        <v>2520</v>
      </c>
      <c r="D8" s="25"/>
      <c r="E8" s="25"/>
      <c r="F8" s="25"/>
      <c r="G8">
        <v>2000</v>
      </c>
    </row>
    <row r="9" spans="1:8" x14ac:dyDescent="0.2">
      <c r="A9" s="14">
        <v>37931</v>
      </c>
      <c r="B9" s="6" t="s">
        <v>41</v>
      </c>
      <c r="C9" s="25">
        <v>2060</v>
      </c>
      <c r="D9" s="25"/>
      <c r="E9" s="25"/>
      <c r="F9" s="25"/>
      <c r="G9">
        <v>1800</v>
      </c>
    </row>
    <row r="10" spans="1:8" x14ac:dyDescent="0.2">
      <c r="A10" s="14">
        <v>37939</v>
      </c>
      <c r="B10" s="6" t="s">
        <v>43</v>
      </c>
      <c r="C10" s="25">
        <v>3610</v>
      </c>
      <c r="D10" s="25"/>
      <c r="E10" s="25"/>
      <c r="F10" s="25"/>
      <c r="G10">
        <v>2700</v>
      </c>
    </row>
    <row r="11" spans="1:8" x14ac:dyDescent="0.2">
      <c r="A11" s="14">
        <v>37937</v>
      </c>
      <c r="B11" s="6" t="s">
        <v>44</v>
      </c>
      <c r="C11" s="25">
        <v>2000</v>
      </c>
      <c r="D11" s="25"/>
      <c r="E11" s="25"/>
      <c r="F11" s="25"/>
      <c r="G11">
        <v>2400</v>
      </c>
    </row>
    <row r="12" spans="1:8" x14ac:dyDescent="0.2">
      <c r="A12" s="14">
        <v>37964</v>
      </c>
      <c r="B12" s="6" t="s">
        <v>42</v>
      </c>
      <c r="C12" s="25"/>
      <c r="D12" s="25">
        <v>12880</v>
      </c>
      <c r="E12" s="25"/>
      <c r="F12" s="25"/>
      <c r="G12" s="26">
        <v>10800</v>
      </c>
      <c r="H12" s="26"/>
    </row>
    <row r="13" spans="1:8" x14ac:dyDescent="0.2">
      <c r="A13" s="14">
        <v>37986</v>
      </c>
      <c r="B13" s="6" t="s">
        <v>45</v>
      </c>
      <c r="C13" s="25"/>
      <c r="D13" s="25">
        <v>5</v>
      </c>
      <c r="E13" s="25"/>
      <c r="F13" s="25"/>
    </row>
    <row r="14" spans="1:8" x14ac:dyDescent="0.2">
      <c r="A14" s="14">
        <v>37986</v>
      </c>
      <c r="B14" s="6" t="s">
        <v>46</v>
      </c>
      <c r="C14" s="25">
        <v>38</v>
      </c>
      <c r="D14" s="26"/>
      <c r="E14" s="25"/>
      <c r="F14" s="25"/>
    </row>
    <row r="15" spans="1:8" x14ac:dyDescent="0.2">
      <c r="A15" s="14">
        <v>37986</v>
      </c>
      <c r="B15" s="4" t="s">
        <v>47</v>
      </c>
      <c r="C15" s="25"/>
      <c r="D15" s="25"/>
      <c r="E15" s="25"/>
      <c r="F15" s="28">
        <f>F6+SUM(C7:C15)-SUM(D7:D15)</f>
        <v>5410</v>
      </c>
    </row>
    <row r="16" spans="1:8" x14ac:dyDescent="0.2">
      <c r="A16" s="14">
        <v>38145</v>
      </c>
      <c r="B16" s="6" t="s">
        <v>50</v>
      </c>
      <c r="C16" s="25">
        <v>2948</v>
      </c>
      <c r="D16" s="25"/>
      <c r="E16" s="25"/>
      <c r="F16" s="25"/>
    </row>
    <row r="17" spans="1:7" x14ac:dyDescent="0.2">
      <c r="A17" s="14">
        <v>38172</v>
      </c>
      <c r="B17" s="6" t="s">
        <v>48</v>
      </c>
      <c r="C17" s="25"/>
      <c r="D17" s="25">
        <v>2948</v>
      </c>
      <c r="E17" s="25"/>
      <c r="F17" s="25"/>
    </row>
    <row r="18" spans="1:7" x14ac:dyDescent="0.2">
      <c r="A18" s="15">
        <v>38295</v>
      </c>
      <c r="B18" t="s">
        <v>39</v>
      </c>
      <c r="C18" s="27">
        <v>1900</v>
      </c>
      <c r="D18" s="27"/>
      <c r="E18" s="26"/>
      <c r="F18" s="26"/>
    </row>
    <row r="19" spans="1:7" x14ac:dyDescent="0.2">
      <c r="A19" s="15">
        <v>38295</v>
      </c>
      <c r="B19" s="6" t="s">
        <v>40</v>
      </c>
      <c r="C19" s="27">
        <v>2000</v>
      </c>
      <c r="D19" s="26"/>
      <c r="E19" s="26"/>
      <c r="F19" s="26"/>
    </row>
    <row r="20" spans="1:7" x14ac:dyDescent="0.2">
      <c r="A20" s="15">
        <v>38295</v>
      </c>
      <c r="B20" s="6" t="s">
        <v>41</v>
      </c>
      <c r="C20" s="27">
        <v>1200</v>
      </c>
      <c r="D20" s="26"/>
      <c r="E20" s="26"/>
      <c r="F20" s="26"/>
    </row>
    <row r="21" spans="1:7" x14ac:dyDescent="0.2">
      <c r="A21" s="15">
        <v>38300</v>
      </c>
      <c r="B21" s="6" t="s">
        <v>43</v>
      </c>
      <c r="C21" s="27">
        <v>2900</v>
      </c>
      <c r="D21" s="26"/>
      <c r="E21" s="26"/>
      <c r="F21" s="26"/>
    </row>
    <row r="22" spans="1:7" x14ac:dyDescent="0.2">
      <c r="A22" s="15">
        <v>38296</v>
      </c>
      <c r="B22" s="6" t="s">
        <v>44</v>
      </c>
      <c r="C22" s="27">
        <v>1500</v>
      </c>
      <c r="D22" s="26"/>
      <c r="E22" s="26"/>
      <c r="F22" s="26"/>
    </row>
    <row r="23" spans="1:7" x14ac:dyDescent="0.2">
      <c r="A23" s="15"/>
      <c r="B23" s="6" t="s">
        <v>42</v>
      </c>
      <c r="C23" s="27"/>
      <c r="D23" s="26">
        <v>0</v>
      </c>
      <c r="E23" s="26"/>
      <c r="F23" s="26"/>
    </row>
    <row r="24" spans="1:7" x14ac:dyDescent="0.2">
      <c r="A24" s="15">
        <v>38352</v>
      </c>
      <c r="B24" s="6" t="s">
        <v>45</v>
      </c>
      <c r="C24" s="26"/>
      <c r="D24" s="26">
        <v>3</v>
      </c>
      <c r="E24" s="26"/>
      <c r="F24" s="26"/>
    </row>
    <row r="25" spans="1:7" x14ac:dyDescent="0.2">
      <c r="A25" s="15">
        <v>38352</v>
      </c>
      <c r="B25" s="6" t="s">
        <v>46</v>
      </c>
      <c r="C25" s="26">
        <v>0</v>
      </c>
      <c r="D25" s="26"/>
      <c r="E25" s="26"/>
      <c r="F25" s="26"/>
    </row>
    <row r="26" spans="1:7" x14ac:dyDescent="0.2">
      <c r="A26" s="15">
        <v>38352</v>
      </c>
      <c r="B26" s="4" t="s">
        <v>47</v>
      </c>
      <c r="C26" s="26"/>
      <c r="D26" s="26"/>
      <c r="E26" s="26"/>
      <c r="F26" s="28">
        <f>F15+SUM(C15:C26)-SUM(D15:D26)</f>
        <v>14907</v>
      </c>
    </row>
    <row r="27" spans="1:7" x14ac:dyDescent="0.2">
      <c r="A27" s="15">
        <v>38378</v>
      </c>
      <c r="B27" s="6" t="s">
        <v>42</v>
      </c>
      <c r="C27" s="26"/>
      <c r="D27" s="26">
        <v>9500</v>
      </c>
      <c r="E27" s="26"/>
      <c r="F27" s="25">
        <f>F26-D27</f>
        <v>5407</v>
      </c>
    </row>
    <row r="28" spans="1:7" x14ac:dyDescent="0.2">
      <c r="A28" s="16" t="s">
        <v>49</v>
      </c>
      <c r="B28" s="6" t="s">
        <v>61</v>
      </c>
      <c r="C28" s="26">
        <v>10000</v>
      </c>
      <c r="D28" s="26"/>
      <c r="E28" s="26"/>
      <c r="F28" s="25"/>
    </row>
    <row r="29" spans="1:7" x14ac:dyDescent="0.2">
      <c r="A29" s="16">
        <v>38667</v>
      </c>
      <c r="B29" t="s">
        <v>39</v>
      </c>
      <c r="C29" s="26">
        <v>1800</v>
      </c>
      <c r="D29" s="26"/>
      <c r="E29" s="26"/>
      <c r="F29" s="26"/>
    </row>
    <row r="30" spans="1:7" x14ac:dyDescent="0.2">
      <c r="A30" s="15">
        <v>38659</v>
      </c>
      <c r="B30" s="6" t="s">
        <v>40</v>
      </c>
      <c r="C30" s="26">
        <v>2200</v>
      </c>
      <c r="D30" s="26"/>
      <c r="E30" s="26"/>
      <c r="F30" s="26"/>
    </row>
    <row r="31" spans="1:7" x14ac:dyDescent="0.2">
      <c r="A31" s="16">
        <v>38674</v>
      </c>
      <c r="B31" s="6" t="s">
        <v>51</v>
      </c>
      <c r="C31" s="29">
        <v>800</v>
      </c>
      <c r="D31" s="26"/>
      <c r="E31" s="26"/>
      <c r="F31" s="26"/>
      <c r="G31">
        <v>1400</v>
      </c>
    </row>
    <row r="32" spans="1:7" x14ac:dyDescent="0.2">
      <c r="A32" s="16">
        <v>38678</v>
      </c>
      <c r="B32" s="6" t="s">
        <v>43</v>
      </c>
      <c r="C32" s="26">
        <v>2400</v>
      </c>
      <c r="D32" s="26"/>
      <c r="E32" s="26"/>
      <c r="F32" s="26"/>
    </row>
    <row r="33" spans="1:6" x14ac:dyDescent="0.2">
      <c r="A33" s="16">
        <v>38685</v>
      </c>
      <c r="B33" s="6" t="s">
        <v>44</v>
      </c>
      <c r="C33" s="26">
        <v>1400</v>
      </c>
      <c r="D33" s="26"/>
      <c r="E33" s="26"/>
      <c r="F33" s="26"/>
    </row>
    <row r="34" spans="1:6" x14ac:dyDescent="0.2">
      <c r="A34" s="15">
        <v>38707</v>
      </c>
      <c r="B34" s="6" t="s">
        <v>42</v>
      </c>
      <c r="C34" s="26"/>
      <c r="D34" s="26">
        <v>9200</v>
      </c>
      <c r="E34" s="26"/>
      <c r="F34" s="26"/>
    </row>
    <row r="35" spans="1:6" x14ac:dyDescent="0.2">
      <c r="A35" s="15">
        <v>38707</v>
      </c>
      <c r="B35" s="6" t="s">
        <v>53</v>
      </c>
      <c r="C35" s="26"/>
      <c r="D35" s="26">
        <v>500</v>
      </c>
      <c r="E35" s="26"/>
      <c r="F35" s="26"/>
    </row>
    <row r="36" spans="1:6" x14ac:dyDescent="0.2">
      <c r="A36" s="15">
        <v>38707</v>
      </c>
      <c r="B36" s="6" t="s">
        <v>52</v>
      </c>
      <c r="C36" s="26"/>
      <c r="D36" s="26">
        <v>0</v>
      </c>
      <c r="E36" s="26"/>
      <c r="F36" s="26"/>
    </row>
    <row r="37" spans="1:6" x14ac:dyDescent="0.2">
      <c r="A37" s="15">
        <v>38717</v>
      </c>
      <c r="B37" s="6" t="s">
        <v>45</v>
      </c>
      <c r="C37" s="26"/>
      <c r="D37" s="26">
        <v>8</v>
      </c>
      <c r="E37" s="26"/>
      <c r="F37" s="26"/>
    </row>
    <row r="38" spans="1:6" x14ac:dyDescent="0.2">
      <c r="A38" s="15">
        <v>38717</v>
      </c>
      <c r="B38" s="6" t="s">
        <v>46</v>
      </c>
      <c r="C38" s="26">
        <v>4</v>
      </c>
      <c r="D38" s="26"/>
      <c r="E38" s="26"/>
      <c r="F38" s="26"/>
    </row>
    <row r="39" spans="1:6" x14ac:dyDescent="0.2">
      <c r="A39" s="15">
        <v>38717</v>
      </c>
      <c r="B39" s="4" t="s">
        <v>47</v>
      </c>
      <c r="C39" s="26"/>
      <c r="D39" s="26"/>
      <c r="E39" s="26"/>
      <c r="F39" s="28">
        <f>F26+SUM(C27:C39)-SUM(D27:D39)</f>
        <v>14303</v>
      </c>
    </row>
    <row r="40" spans="1:6" x14ac:dyDescent="0.2">
      <c r="A40" s="16"/>
      <c r="C40" s="26"/>
      <c r="D40" s="26"/>
      <c r="E40" s="26"/>
      <c r="F40" s="26"/>
    </row>
    <row r="41" spans="1:6" x14ac:dyDescent="0.2">
      <c r="B41" s="4" t="s">
        <v>2</v>
      </c>
      <c r="C41" s="29">
        <f>SUM(C6:C40)</f>
        <v>43570</v>
      </c>
      <c r="D41" s="29">
        <f>SUM(D6:D40)</f>
        <v>35044</v>
      </c>
      <c r="E41" s="26"/>
      <c r="F41" s="26"/>
    </row>
    <row r="42" spans="1:6" x14ac:dyDescent="0.2">
      <c r="A42" s="5"/>
      <c r="C42" s="29"/>
      <c r="D42" s="26"/>
      <c r="E42" s="26"/>
      <c r="F42" s="26"/>
    </row>
    <row r="43" spans="1:6" x14ac:dyDescent="0.2">
      <c r="A43" s="18">
        <v>37622</v>
      </c>
      <c r="B43" t="s">
        <v>64</v>
      </c>
      <c r="D43" s="26">
        <v>5777</v>
      </c>
      <c r="E43" s="26"/>
      <c r="F43" s="26"/>
    </row>
    <row r="44" spans="1:6" x14ac:dyDescent="0.2">
      <c r="A44" s="18">
        <v>37622</v>
      </c>
      <c r="B44" t="s">
        <v>12</v>
      </c>
      <c r="D44" s="26">
        <v>0</v>
      </c>
      <c r="E44" s="26"/>
      <c r="F44" s="26"/>
    </row>
    <row r="45" spans="1:6" x14ac:dyDescent="0.2">
      <c r="A45" s="18">
        <v>37622</v>
      </c>
      <c r="B45" t="s">
        <v>38</v>
      </c>
      <c r="D45" s="26">
        <v>0</v>
      </c>
      <c r="E45" s="26"/>
      <c r="F45" s="26"/>
    </row>
    <row r="46" spans="1:6" x14ac:dyDescent="0.2">
      <c r="A46" s="18">
        <v>37622</v>
      </c>
      <c r="B46" t="s">
        <v>11</v>
      </c>
      <c r="D46" s="29">
        <f>D43+D44-D45</f>
        <v>5777</v>
      </c>
      <c r="E46" s="26"/>
      <c r="F46" s="26"/>
    </row>
    <row r="47" spans="1:6" x14ac:dyDescent="0.2">
      <c r="D47" s="26"/>
      <c r="E47" s="26"/>
      <c r="F47" s="26"/>
    </row>
    <row r="48" spans="1:6" x14ac:dyDescent="0.2">
      <c r="A48" s="18">
        <v>38717</v>
      </c>
      <c r="B48" t="s">
        <v>64</v>
      </c>
      <c r="C48" s="26"/>
      <c r="D48" s="29">
        <f>F39</f>
        <v>14303</v>
      </c>
      <c r="E48" s="26"/>
      <c r="F48" s="26"/>
    </row>
    <row r="49" spans="1:6" x14ac:dyDescent="0.2">
      <c r="A49" s="18">
        <v>38717</v>
      </c>
      <c r="B49" t="s">
        <v>58</v>
      </c>
      <c r="C49" s="26"/>
      <c r="D49" s="26">
        <v>600</v>
      </c>
      <c r="E49" s="26"/>
      <c r="F49" s="26"/>
    </row>
    <row r="50" spans="1:6" x14ac:dyDescent="0.2">
      <c r="A50" s="18">
        <v>38717</v>
      </c>
      <c r="B50" t="s">
        <v>57</v>
      </c>
      <c r="C50" s="26"/>
      <c r="D50" s="26">
        <v>400</v>
      </c>
      <c r="E50" s="26"/>
      <c r="F50" s="26"/>
    </row>
    <row r="51" spans="1:6" x14ac:dyDescent="0.2">
      <c r="A51" s="18">
        <v>38717</v>
      </c>
      <c r="B51" t="s">
        <v>62</v>
      </c>
      <c r="C51" s="26"/>
      <c r="D51" s="26">
        <v>10000</v>
      </c>
      <c r="E51" s="26"/>
      <c r="F51" s="26"/>
    </row>
    <row r="52" spans="1:6" x14ac:dyDescent="0.2">
      <c r="A52" s="18">
        <v>38717</v>
      </c>
      <c r="B52" t="s">
        <v>54</v>
      </c>
      <c r="C52" s="26"/>
      <c r="D52" s="26">
        <v>319</v>
      </c>
      <c r="E52" s="26"/>
      <c r="F52" s="26"/>
    </row>
    <row r="53" spans="1:6" x14ac:dyDescent="0.2">
      <c r="A53" s="18">
        <v>38717</v>
      </c>
      <c r="B53" t="s">
        <v>9</v>
      </c>
      <c r="C53" s="26"/>
      <c r="D53" s="29">
        <f>D48+D49+D50-D51-D52</f>
        <v>4984</v>
      </c>
      <c r="E53" s="26"/>
      <c r="F53" s="26"/>
    </row>
    <row r="54" spans="1:6" x14ac:dyDescent="0.2">
      <c r="C54" s="26"/>
      <c r="D54" s="26"/>
      <c r="E54" s="26"/>
      <c r="F54" s="26"/>
    </row>
    <row r="55" spans="1:6" x14ac:dyDescent="0.2">
      <c r="B55" s="17" t="s">
        <v>55</v>
      </c>
      <c r="C55" s="26"/>
      <c r="D55" s="29">
        <f>D46-D53</f>
        <v>793</v>
      </c>
      <c r="E55" s="26"/>
      <c r="F55" s="26"/>
    </row>
    <row r="56" spans="1:6" x14ac:dyDescent="0.2">
      <c r="B56" s="17"/>
      <c r="C56" s="26"/>
      <c r="D56" s="29"/>
      <c r="E56" s="26"/>
      <c r="F56" s="26"/>
    </row>
    <row r="57" spans="1:6" x14ac:dyDescent="0.2">
      <c r="A57" s="17" t="s">
        <v>59</v>
      </c>
      <c r="C57" s="26"/>
      <c r="D57" s="29"/>
      <c r="E57" s="26"/>
      <c r="F57" s="26"/>
    </row>
    <row r="58" spans="1:6" x14ac:dyDescent="0.2">
      <c r="A58" s="17" t="s">
        <v>56</v>
      </c>
      <c r="C58" s="26"/>
      <c r="D58" s="29"/>
      <c r="E58" s="26"/>
      <c r="F58" s="26"/>
    </row>
    <row r="59" spans="1:6" x14ac:dyDescent="0.2">
      <c r="A59" s="17" t="s">
        <v>63</v>
      </c>
      <c r="C59" s="26"/>
      <c r="D59" s="26"/>
      <c r="E59" s="26"/>
      <c r="F59" s="26"/>
    </row>
    <row r="60" spans="1:6" x14ac:dyDescent="0.2">
      <c r="C60" s="26"/>
      <c r="D60" s="26"/>
      <c r="E60" s="26"/>
      <c r="F60" s="26"/>
    </row>
    <row r="61" spans="1:6" x14ac:dyDescent="0.2">
      <c r="D61" s="26"/>
      <c r="E61" s="26"/>
      <c r="F61" s="26"/>
    </row>
    <row r="62" spans="1:6" x14ac:dyDescent="0.2">
      <c r="A62"/>
      <c r="B62" t="s">
        <v>3</v>
      </c>
      <c r="C62" s="26" t="s">
        <v>4</v>
      </c>
      <c r="D62" s="26"/>
      <c r="E62" s="26"/>
      <c r="F62" s="26"/>
    </row>
    <row r="63" spans="1:6" x14ac:dyDescent="0.2">
      <c r="A63"/>
      <c r="C63" s="26"/>
      <c r="D63" s="26"/>
      <c r="E63" s="26"/>
      <c r="F63" s="26"/>
    </row>
    <row r="64" spans="1:6" x14ac:dyDescent="0.2">
      <c r="A64"/>
      <c r="C64" s="26"/>
      <c r="D64" s="26"/>
      <c r="E64" s="26"/>
      <c r="F64" s="26"/>
    </row>
    <row r="65" spans="1:6" x14ac:dyDescent="0.2">
      <c r="A65"/>
      <c r="E65" s="8"/>
      <c r="F65" s="8"/>
    </row>
    <row r="66" spans="1:6" x14ac:dyDescent="0.2">
      <c r="A66" t="s">
        <v>37</v>
      </c>
      <c r="E66" s="8"/>
      <c r="F66" s="8"/>
    </row>
  </sheetData>
  <phoneticPr fontId="0" type="noConversion"/>
  <pageMargins left="0.75" right="0.42" top="0.48" bottom="0.79" header="0.34" footer="0.43"/>
  <pageSetup paperSize="9" scale="89" orientation="portrait" verticalDpi="300" r:id="rId1"/>
  <headerFooter alignWithMargins="0">
    <oddFooter xml:space="preserve">&amp;L&amp;8&amp;D  &amp;T&amp;C&amp;8&amp;F  &amp;A&amp;R&amp;8Side &amp;P av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2015</vt:lpstr>
      <vt:lpstr>2014</vt:lpstr>
      <vt:lpstr>2013</vt:lpstr>
      <vt:lpstr>2012</vt:lpstr>
      <vt:lpstr>2011</vt:lpstr>
      <vt:lpstr>2010</vt:lpstr>
      <vt:lpstr>2009</vt:lpstr>
      <vt:lpstr>2006 - 2008</vt:lpstr>
      <vt:lpstr>2003 - 2005</vt:lpstr>
      <vt:lpstr>2002</vt:lpstr>
      <vt:lpstr>'2009'!Print_Area</vt:lpstr>
    </vt:vector>
  </TitlesOfParts>
  <Company>Den norske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</dc:creator>
  <cp:lastModifiedBy>Bjørn Braathen</cp:lastModifiedBy>
  <cp:lastPrinted>2015-01-15T17:09:05Z</cp:lastPrinted>
  <dcterms:created xsi:type="dcterms:W3CDTF">2002-04-07T17:17:19Z</dcterms:created>
  <dcterms:modified xsi:type="dcterms:W3CDTF">2015-01-21T07:49:20Z</dcterms:modified>
</cp:coreProperties>
</file>